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2016年公招卫生专技人员进入体检人员名单" sheetId="1" r:id="rId1"/>
  </sheets>
  <definedNames>
    <definedName name="_xlnm.Print_Titles" localSheetId="0">'2016年公招卫生专技人员进入体检人员名单'!$1:$2</definedName>
    <definedName name="_xlnm._FilterDatabase" localSheetId="0" hidden="1">'2016年公招卫生专技人员进入体检人员名单'!$A$2:$E$54</definedName>
  </definedNames>
  <calcPr fullCalcOnLoad="1" refMode="R1C1"/>
</workbook>
</file>

<file path=xl/sharedStrings.xml><?xml version="1.0" encoding="utf-8"?>
<sst xmlns="http://schemas.openxmlformats.org/spreadsheetml/2006/main" count="7" uniqueCount="7">
  <si>
    <t>通江县2016年公开招聘卫生事业单位专业技术人员进入体检人员名单</t>
  </si>
  <si>
    <t>序号</t>
  </si>
  <si>
    <t>姓名</t>
  </si>
  <si>
    <t>性别</t>
  </si>
  <si>
    <t>岗位编号</t>
  </si>
  <si>
    <t>岗位名称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</si>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</sst>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楷体_GB2312"/>
      <family val="3"/>
    </font>
    <font>
      <sz val="11"/>
      <name val="楷体_GB2312"/>
      <family val="3"/>
    </font>
    <font>
      <b/>
      <sz val="14"/>
      <name val="方正小标宋简体"/>
      <family val="4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2" fillId="10" borderId="1" applyNumberFormat="0" applyAlignment="0" applyProtection="0"/>
    <xf numFmtId="0" fontId="5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0" fillId="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1">
      <selection activeCell="F45" sqref="F45"/>
    </sheetView>
  </sheetViews>
  <sheetFormatPr defaultColWidth="9.00390625" defaultRowHeight="13.5"/>
  <cols>
    <col min="1" max="1" width="6.375" style="3" customWidth="1"/>
    <col min="2" max="2" width="16.75390625" style="3" customWidth="1"/>
    <col min="3" max="3" width="10.75390625" style="3" customWidth="1"/>
    <col min="4" max="4" width="20.00390625" style="3" customWidth="1"/>
    <col min="5" max="5" width="21.375" style="3" customWidth="1"/>
    <col min="6" max="6" width="11.75390625" style="3" customWidth="1"/>
    <col min="7" max="16384" width="9.00390625" style="3" customWidth="1"/>
  </cols>
  <sheetData>
    <row r="1" spans="1:6" ht="38.25" customHeight="1">
      <c r="A1" s="4" t="s">
        <v>0</v>
      </c>
      <c r="B1" s="4"/>
      <c r="C1" s="4"/>
      <c r="D1" s="4"/>
      <c r="E1" s="4"/>
      <c r="F1" s="4"/>
    </row>
    <row r="2" spans="1:6" s="1" customFormat="1" ht="42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5" t="s">
        <v>6</v>
      </c>
    </row>
    <row r="3" spans="1:6" s="2" customFormat="1" ht="25.5" customHeight="1">
      <c r="A3" s="7">
        <v>1</v>
      </c>
      <c r="B3" s="8" t="str">
        <f>"万永波"</f>
        <v>万永波</v>
      </c>
      <c r="C3" s="8" t="str">
        <f aca="true" t="shared" si="0" ref="C3:C6">"男"</f>
        <v>男</v>
      </c>
      <c r="D3" s="8" t="str">
        <f aca="true" t="shared" si="1" ref="D3:D7">"20160701"</f>
        <v>20160701</v>
      </c>
      <c r="E3" s="8" t="str">
        <f aca="true" t="shared" si="2" ref="E3:E7">"临床1"</f>
        <v>临床1</v>
      </c>
      <c r="F3" s="7"/>
    </row>
    <row r="4" spans="1:6" s="2" customFormat="1" ht="25.5" customHeight="1">
      <c r="A4" s="7">
        <v>2</v>
      </c>
      <c r="B4" s="8" t="str">
        <f>"蹇旭艳"</f>
        <v>蹇旭艳</v>
      </c>
      <c r="C4" s="8" t="str">
        <f aca="true" t="shared" si="3" ref="C4:C9">"女"</f>
        <v>女</v>
      </c>
      <c r="D4" s="8" t="str">
        <f t="shared" si="1"/>
        <v>20160701</v>
      </c>
      <c r="E4" s="8" t="str">
        <f t="shared" si="2"/>
        <v>临床1</v>
      </c>
      <c r="F4" s="7"/>
    </row>
    <row r="5" spans="1:6" s="2" customFormat="1" ht="25.5" customHeight="1">
      <c r="A5" s="7">
        <v>3</v>
      </c>
      <c r="B5" s="8" t="str">
        <f>"白海强"</f>
        <v>白海强</v>
      </c>
      <c r="C5" s="8" t="str">
        <f t="shared" si="0"/>
        <v>男</v>
      </c>
      <c r="D5" s="8" t="str">
        <f t="shared" si="1"/>
        <v>20160701</v>
      </c>
      <c r="E5" s="8" t="str">
        <f t="shared" si="2"/>
        <v>临床1</v>
      </c>
      <c r="F5" s="7"/>
    </row>
    <row r="6" spans="1:6" s="2" customFormat="1" ht="25.5" customHeight="1">
      <c r="A6" s="7">
        <v>4</v>
      </c>
      <c r="B6" s="8" t="str">
        <f>"唐峰"</f>
        <v>唐峰</v>
      </c>
      <c r="C6" s="8" t="str">
        <f t="shared" si="0"/>
        <v>男</v>
      </c>
      <c r="D6" s="8" t="str">
        <f t="shared" si="1"/>
        <v>20160701</v>
      </c>
      <c r="E6" s="8" t="str">
        <f t="shared" si="2"/>
        <v>临床1</v>
      </c>
      <c r="F6" s="7"/>
    </row>
    <row r="7" spans="1:6" s="2" customFormat="1" ht="25.5" customHeight="1">
      <c r="A7" s="7">
        <v>5</v>
      </c>
      <c r="B7" s="8" t="str">
        <f>"张丽梅"</f>
        <v>张丽梅</v>
      </c>
      <c r="C7" s="8" t="str">
        <f t="shared" si="3"/>
        <v>女</v>
      </c>
      <c r="D7" s="8" t="str">
        <f t="shared" si="1"/>
        <v>20160701</v>
      </c>
      <c r="E7" s="8" t="str">
        <f t="shared" si="2"/>
        <v>临床1</v>
      </c>
      <c r="F7" s="7"/>
    </row>
    <row r="8" spans="1:6" s="2" customFormat="1" ht="25.5" customHeight="1">
      <c r="A8" s="7">
        <v>6</v>
      </c>
      <c r="B8" s="8" t="str">
        <f>"杨楠"</f>
        <v>杨楠</v>
      </c>
      <c r="C8" s="8" t="str">
        <f t="shared" si="3"/>
        <v>女</v>
      </c>
      <c r="D8" s="8" t="str">
        <f>"20160703"</f>
        <v>20160703</v>
      </c>
      <c r="E8" s="8" t="str">
        <f>"信息管理"</f>
        <v>信息管理</v>
      </c>
      <c r="F8" s="7"/>
    </row>
    <row r="9" spans="1:6" s="2" customFormat="1" ht="25.5" customHeight="1">
      <c r="A9" s="7">
        <v>7</v>
      </c>
      <c r="B9" s="8" t="str">
        <f>"王培"</f>
        <v>王培</v>
      </c>
      <c r="C9" s="8" t="str">
        <f t="shared" si="3"/>
        <v>女</v>
      </c>
      <c r="D9" s="8" t="str">
        <f>"20160703"</f>
        <v>20160703</v>
      </c>
      <c r="E9" s="8" t="str">
        <f>"信息管理"</f>
        <v>信息管理</v>
      </c>
      <c r="F9" s="7"/>
    </row>
    <row r="10" spans="1:6" s="2" customFormat="1" ht="25.5" customHeight="1">
      <c r="A10" s="7">
        <v>8</v>
      </c>
      <c r="B10" s="8" t="str">
        <f>"何奕柳"</f>
        <v>何奕柳</v>
      </c>
      <c r="C10" s="8" t="str">
        <f aca="true" t="shared" si="4" ref="C10:C12">"男"</f>
        <v>男</v>
      </c>
      <c r="D10" s="8" t="str">
        <f>"20160704"</f>
        <v>20160704</v>
      </c>
      <c r="E10" s="9" t="str">
        <f>"公共事业管理1"</f>
        <v>公共事业管理1</v>
      </c>
      <c r="F10" s="7"/>
    </row>
    <row r="11" spans="1:6" s="2" customFormat="1" ht="25.5" customHeight="1">
      <c r="A11" s="7">
        <v>9</v>
      </c>
      <c r="B11" s="8" t="str">
        <f>"杨勇"</f>
        <v>杨勇</v>
      </c>
      <c r="C11" s="8" t="str">
        <f t="shared" si="4"/>
        <v>男</v>
      </c>
      <c r="D11" s="8" t="str">
        <f>"20160705"</f>
        <v>20160705</v>
      </c>
      <c r="E11" s="9" t="str">
        <f>"公共事业管理2"</f>
        <v>公共事业管理2</v>
      </c>
      <c r="F11" s="7"/>
    </row>
    <row r="12" spans="1:6" s="2" customFormat="1" ht="25.5" customHeight="1">
      <c r="A12" s="7">
        <v>10</v>
      </c>
      <c r="B12" s="8" t="str">
        <f>"李逸"</f>
        <v>李逸</v>
      </c>
      <c r="C12" s="8" t="str">
        <f t="shared" si="4"/>
        <v>男</v>
      </c>
      <c r="D12" s="8" t="str">
        <f aca="true" t="shared" si="5" ref="D12:D15">"20160706"</f>
        <v>20160706</v>
      </c>
      <c r="E12" s="8" t="str">
        <f aca="true" t="shared" si="6" ref="E12:E15">"临床2"</f>
        <v>临床2</v>
      </c>
      <c r="F12" s="7"/>
    </row>
    <row r="13" spans="1:6" s="2" customFormat="1" ht="25.5" customHeight="1">
      <c r="A13" s="7">
        <v>11</v>
      </c>
      <c r="B13" s="8" t="str">
        <f>"杨黎"</f>
        <v>杨黎</v>
      </c>
      <c r="C13" s="8" t="str">
        <f>"女"</f>
        <v>女</v>
      </c>
      <c r="D13" s="8" t="str">
        <f t="shared" si="5"/>
        <v>20160706</v>
      </c>
      <c r="E13" s="8" t="str">
        <f t="shared" si="6"/>
        <v>临床2</v>
      </c>
      <c r="F13" s="7"/>
    </row>
    <row r="14" spans="1:6" s="2" customFormat="1" ht="25.5" customHeight="1">
      <c r="A14" s="7">
        <v>12</v>
      </c>
      <c r="B14" s="8" t="str">
        <f>"付菊"</f>
        <v>付菊</v>
      </c>
      <c r="C14" s="8" t="str">
        <f>"女"</f>
        <v>女</v>
      </c>
      <c r="D14" s="8" t="str">
        <f t="shared" si="5"/>
        <v>20160706</v>
      </c>
      <c r="E14" s="8" t="str">
        <f t="shared" si="6"/>
        <v>临床2</v>
      </c>
      <c r="F14" s="7"/>
    </row>
    <row r="15" spans="1:6" s="2" customFormat="1" ht="25.5" customHeight="1">
      <c r="A15" s="7">
        <v>13</v>
      </c>
      <c r="B15" s="8" t="str">
        <f>"赖心良"</f>
        <v>赖心良</v>
      </c>
      <c r="C15" s="8" t="str">
        <f aca="true" t="shared" si="7" ref="C15:C18">"男"</f>
        <v>男</v>
      </c>
      <c r="D15" s="8" t="str">
        <f t="shared" si="5"/>
        <v>20160706</v>
      </c>
      <c r="E15" s="8" t="str">
        <f t="shared" si="6"/>
        <v>临床2</v>
      </c>
      <c r="F15" s="7"/>
    </row>
    <row r="16" spans="1:6" s="2" customFormat="1" ht="25.5" customHeight="1">
      <c r="A16" s="7">
        <v>14</v>
      </c>
      <c r="B16" s="8" t="str">
        <f>"向川"</f>
        <v>向川</v>
      </c>
      <c r="C16" s="8" t="str">
        <f t="shared" si="7"/>
        <v>男</v>
      </c>
      <c r="D16" s="8" t="str">
        <f aca="true" t="shared" si="8" ref="D16:D28">"20160707"</f>
        <v>20160707</v>
      </c>
      <c r="E16" s="8" t="str">
        <f aca="true" t="shared" si="9" ref="E16:E28">"中医"</f>
        <v>中医</v>
      </c>
      <c r="F16" s="7"/>
    </row>
    <row r="17" spans="1:6" s="2" customFormat="1" ht="25.5" customHeight="1">
      <c r="A17" s="7">
        <v>15</v>
      </c>
      <c r="B17" s="8" t="str">
        <f>"闫晋琳"</f>
        <v>闫晋琳</v>
      </c>
      <c r="C17" s="8" t="str">
        <f t="shared" si="7"/>
        <v>男</v>
      </c>
      <c r="D17" s="8" t="str">
        <f t="shared" si="8"/>
        <v>20160707</v>
      </c>
      <c r="E17" s="8" t="str">
        <f t="shared" si="9"/>
        <v>中医</v>
      </c>
      <c r="F17" s="7"/>
    </row>
    <row r="18" spans="1:6" s="2" customFormat="1" ht="25.5" customHeight="1">
      <c r="A18" s="7">
        <v>16</v>
      </c>
      <c r="B18" s="8" t="str">
        <f>"陈建东"</f>
        <v>陈建东</v>
      </c>
      <c r="C18" s="8" t="str">
        <f t="shared" si="7"/>
        <v>男</v>
      </c>
      <c r="D18" s="8" t="str">
        <f t="shared" si="8"/>
        <v>20160707</v>
      </c>
      <c r="E18" s="8" t="str">
        <f t="shared" si="9"/>
        <v>中医</v>
      </c>
      <c r="F18" s="7"/>
    </row>
    <row r="19" spans="1:6" s="2" customFormat="1" ht="25.5" customHeight="1">
      <c r="A19" s="7">
        <v>17</v>
      </c>
      <c r="B19" s="8" t="str">
        <f>"刘巧生"</f>
        <v>刘巧生</v>
      </c>
      <c r="C19" s="8" t="str">
        <f aca="true" t="shared" si="10" ref="C19:C21">"女"</f>
        <v>女</v>
      </c>
      <c r="D19" s="8" t="str">
        <f t="shared" si="8"/>
        <v>20160707</v>
      </c>
      <c r="E19" s="8" t="str">
        <f t="shared" si="9"/>
        <v>中医</v>
      </c>
      <c r="F19" s="7"/>
    </row>
    <row r="20" spans="1:6" s="2" customFormat="1" ht="25.5" customHeight="1">
      <c r="A20" s="7">
        <v>18</v>
      </c>
      <c r="B20" s="8" t="str">
        <f>"郑琼"</f>
        <v>郑琼</v>
      </c>
      <c r="C20" s="8" t="str">
        <f t="shared" si="10"/>
        <v>女</v>
      </c>
      <c r="D20" s="8" t="str">
        <f t="shared" si="8"/>
        <v>20160707</v>
      </c>
      <c r="E20" s="8" t="str">
        <f t="shared" si="9"/>
        <v>中医</v>
      </c>
      <c r="F20" s="7"/>
    </row>
    <row r="21" spans="1:6" s="2" customFormat="1" ht="25.5" customHeight="1">
      <c r="A21" s="7">
        <v>19</v>
      </c>
      <c r="B21" s="8" t="str">
        <f>"陈玲玲"</f>
        <v>陈玲玲</v>
      </c>
      <c r="C21" s="8" t="str">
        <f t="shared" si="10"/>
        <v>女</v>
      </c>
      <c r="D21" s="8" t="str">
        <f t="shared" si="8"/>
        <v>20160707</v>
      </c>
      <c r="E21" s="8" t="str">
        <f t="shared" si="9"/>
        <v>中医</v>
      </c>
      <c r="F21" s="7"/>
    </row>
    <row r="22" spans="1:6" s="2" customFormat="1" ht="25.5" customHeight="1">
      <c r="A22" s="7">
        <v>20</v>
      </c>
      <c r="B22" s="8" t="str">
        <f>"向俊平"</f>
        <v>向俊平</v>
      </c>
      <c r="C22" s="8" t="str">
        <f aca="true" t="shared" si="11" ref="C22:C27">"男"</f>
        <v>男</v>
      </c>
      <c r="D22" s="8" t="str">
        <f t="shared" si="8"/>
        <v>20160707</v>
      </c>
      <c r="E22" s="8" t="str">
        <f t="shared" si="9"/>
        <v>中医</v>
      </c>
      <c r="F22" s="7"/>
    </row>
    <row r="23" spans="1:6" s="2" customFormat="1" ht="25.5" customHeight="1">
      <c r="A23" s="7">
        <v>21</v>
      </c>
      <c r="B23" s="8" t="str">
        <f>"杨淑兰"</f>
        <v>杨淑兰</v>
      </c>
      <c r="C23" s="8" t="str">
        <f aca="true" t="shared" si="12" ref="C23:C28">"女"</f>
        <v>女</v>
      </c>
      <c r="D23" s="8" t="str">
        <f t="shared" si="8"/>
        <v>20160707</v>
      </c>
      <c r="E23" s="8" t="str">
        <f t="shared" si="9"/>
        <v>中医</v>
      </c>
      <c r="F23" s="7"/>
    </row>
    <row r="24" spans="1:6" s="2" customFormat="1" ht="25.5" customHeight="1">
      <c r="A24" s="7">
        <v>22</v>
      </c>
      <c r="B24" s="8" t="str">
        <f>"陆小红"</f>
        <v>陆小红</v>
      </c>
      <c r="C24" s="8" t="str">
        <f t="shared" si="11"/>
        <v>男</v>
      </c>
      <c r="D24" s="8" t="str">
        <f t="shared" si="8"/>
        <v>20160707</v>
      </c>
      <c r="E24" s="8" t="str">
        <f t="shared" si="9"/>
        <v>中医</v>
      </c>
      <c r="F24" s="7"/>
    </row>
    <row r="25" spans="1:6" s="2" customFormat="1" ht="25.5" customHeight="1">
      <c r="A25" s="7">
        <v>23</v>
      </c>
      <c r="B25" s="8" t="str">
        <f>"李丽"</f>
        <v>李丽</v>
      </c>
      <c r="C25" s="8" t="str">
        <f t="shared" si="12"/>
        <v>女</v>
      </c>
      <c r="D25" s="8" t="str">
        <f t="shared" si="8"/>
        <v>20160707</v>
      </c>
      <c r="E25" s="8" t="str">
        <f t="shared" si="9"/>
        <v>中医</v>
      </c>
      <c r="F25" s="7"/>
    </row>
    <row r="26" spans="1:6" s="2" customFormat="1" ht="25.5" customHeight="1">
      <c r="A26" s="7">
        <v>24</v>
      </c>
      <c r="B26" s="8" t="str">
        <f>"孟君东"</f>
        <v>孟君东</v>
      </c>
      <c r="C26" s="8" t="str">
        <f t="shared" si="11"/>
        <v>男</v>
      </c>
      <c r="D26" s="8" t="str">
        <f t="shared" si="8"/>
        <v>20160707</v>
      </c>
      <c r="E26" s="8" t="str">
        <f t="shared" si="9"/>
        <v>中医</v>
      </c>
      <c r="F26" s="7"/>
    </row>
    <row r="27" spans="1:6" s="2" customFormat="1" ht="25.5" customHeight="1">
      <c r="A27" s="7">
        <v>25</v>
      </c>
      <c r="B27" s="8" t="str">
        <f>"杨川"</f>
        <v>杨川</v>
      </c>
      <c r="C27" s="8" t="str">
        <f t="shared" si="11"/>
        <v>男</v>
      </c>
      <c r="D27" s="8" t="str">
        <f t="shared" si="8"/>
        <v>20160707</v>
      </c>
      <c r="E27" s="8" t="str">
        <f t="shared" si="9"/>
        <v>中医</v>
      </c>
      <c r="F27" s="7"/>
    </row>
    <row r="28" spans="1:6" s="2" customFormat="1" ht="25.5" customHeight="1">
      <c r="A28" s="7">
        <v>26</v>
      </c>
      <c r="B28" s="8" t="str">
        <f>"何香琼"</f>
        <v>何香琼</v>
      </c>
      <c r="C28" s="8" t="str">
        <f t="shared" si="12"/>
        <v>女</v>
      </c>
      <c r="D28" s="8" t="str">
        <f t="shared" si="8"/>
        <v>20160707</v>
      </c>
      <c r="E28" s="8" t="str">
        <f t="shared" si="9"/>
        <v>中医</v>
      </c>
      <c r="F28" s="7"/>
    </row>
    <row r="29" spans="1:6" s="2" customFormat="1" ht="25.5" customHeight="1">
      <c r="A29" s="7">
        <v>27</v>
      </c>
      <c r="B29" s="8" t="str">
        <f>"谢艳玲"</f>
        <v>谢艳玲</v>
      </c>
      <c r="C29" s="8" t="str">
        <f aca="true" t="shared" si="13" ref="C29:C48">"女"</f>
        <v>女</v>
      </c>
      <c r="D29" s="8" t="str">
        <f aca="true" t="shared" si="14" ref="D29:D47">"20160708"</f>
        <v>20160708</v>
      </c>
      <c r="E29" s="8" t="str">
        <f aca="true" t="shared" si="15" ref="E29:E47">"护理"</f>
        <v>护理</v>
      </c>
      <c r="F29" s="7"/>
    </row>
    <row r="30" spans="1:6" s="2" customFormat="1" ht="25.5" customHeight="1">
      <c r="A30" s="7">
        <v>28</v>
      </c>
      <c r="B30" s="8" t="str">
        <f>"杨星月"</f>
        <v>杨星月</v>
      </c>
      <c r="C30" s="8" t="str">
        <f t="shared" si="13"/>
        <v>女</v>
      </c>
      <c r="D30" s="8" t="str">
        <f t="shared" si="14"/>
        <v>20160708</v>
      </c>
      <c r="E30" s="8" t="str">
        <f t="shared" si="15"/>
        <v>护理</v>
      </c>
      <c r="F30" s="7"/>
    </row>
    <row r="31" spans="1:6" s="2" customFormat="1" ht="25.5" customHeight="1">
      <c r="A31" s="7">
        <v>29</v>
      </c>
      <c r="B31" s="8" t="str">
        <f>"胡江南"</f>
        <v>胡江南</v>
      </c>
      <c r="C31" s="8" t="str">
        <f t="shared" si="13"/>
        <v>女</v>
      </c>
      <c r="D31" s="8" t="str">
        <f t="shared" si="14"/>
        <v>20160708</v>
      </c>
      <c r="E31" s="8" t="str">
        <f t="shared" si="15"/>
        <v>护理</v>
      </c>
      <c r="F31" s="7"/>
    </row>
    <row r="32" spans="1:6" s="2" customFormat="1" ht="25.5" customHeight="1">
      <c r="A32" s="7">
        <v>30</v>
      </c>
      <c r="B32" s="8" t="str">
        <f>"杜璨"</f>
        <v>杜璨</v>
      </c>
      <c r="C32" s="8" t="str">
        <f t="shared" si="13"/>
        <v>女</v>
      </c>
      <c r="D32" s="8" t="str">
        <f t="shared" si="14"/>
        <v>20160708</v>
      </c>
      <c r="E32" s="8" t="str">
        <f t="shared" si="15"/>
        <v>护理</v>
      </c>
      <c r="F32" s="7"/>
    </row>
    <row r="33" spans="1:6" s="2" customFormat="1" ht="25.5" customHeight="1">
      <c r="A33" s="7">
        <v>31</v>
      </c>
      <c r="B33" s="8" t="str">
        <f>"李丹云"</f>
        <v>李丹云</v>
      </c>
      <c r="C33" s="8" t="str">
        <f t="shared" si="13"/>
        <v>女</v>
      </c>
      <c r="D33" s="8" t="str">
        <f t="shared" si="14"/>
        <v>20160708</v>
      </c>
      <c r="E33" s="8" t="str">
        <f t="shared" si="15"/>
        <v>护理</v>
      </c>
      <c r="F33" s="7"/>
    </row>
    <row r="34" spans="1:6" s="2" customFormat="1" ht="25.5" customHeight="1">
      <c r="A34" s="7">
        <v>32</v>
      </c>
      <c r="B34" s="8" t="str">
        <f>"何迎春"</f>
        <v>何迎春</v>
      </c>
      <c r="C34" s="8" t="str">
        <f t="shared" si="13"/>
        <v>女</v>
      </c>
      <c r="D34" s="8" t="str">
        <f t="shared" si="14"/>
        <v>20160708</v>
      </c>
      <c r="E34" s="8" t="str">
        <f t="shared" si="15"/>
        <v>护理</v>
      </c>
      <c r="F34" s="7"/>
    </row>
    <row r="35" spans="1:6" s="2" customFormat="1" ht="25.5" customHeight="1">
      <c r="A35" s="7">
        <v>33</v>
      </c>
      <c r="B35" s="8" t="str">
        <f>"任俊秀"</f>
        <v>任俊秀</v>
      </c>
      <c r="C35" s="8" t="str">
        <f t="shared" si="13"/>
        <v>女</v>
      </c>
      <c r="D35" s="8" t="str">
        <f t="shared" si="14"/>
        <v>20160708</v>
      </c>
      <c r="E35" s="8" t="str">
        <f t="shared" si="15"/>
        <v>护理</v>
      </c>
      <c r="F35" s="7"/>
    </row>
    <row r="36" spans="1:6" s="2" customFormat="1" ht="25.5" customHeight="1">
      <c r="A36" s="7">
        <v>34</v>
      </c>
      <c r="B36" s="8" t="str">
        <f>"李泽晶"</f>
        <v>李泽晶</v>
      </c>
      <c r="C36" s="8" t="str">
        <f t="shared" si="13"/>
        <v>女</v>
      </c>
      <c r="D36" s="8" t="str">
        <f t="shared" si="14"/>
        <v>20160708</v>
      </c>
      <c r="E36" s="8" t="str">
        <f t="shared" si="15"/>
        <v>护理</v>
      </c>
      <c r="F36" s="7"/>
    </row>
    <row r="37" spans="1:6" s="2" customFormat="1" ht="25.5" customHeight="1">
      <c r="A37" s="7">
        <v>35</v>
      </c>
      <c r="B37" s="8" t="str">
        <f>"成琴"</f>
        <v>成琴</v>
      </c>
      <c r="C37" s="8" t="str">
        <f t="shared" si="13"/>
        <v>女</v>
      </c>
      <c r="D37" s="8" t="str">
        <f t="shared" si="14"/>
        <v>20160708</v>
      </c>
      <c r="E37" s="8" t="str">
        <f t="shared" si="15"/>
        <v>护理</v>
      </c>
      <c r="F37" s="7"/>
    </row>
    <row r="38" spans="1:6" s="2" customFormat="1" ht="25.5" customHeight="1">
      <c r="A38" s="7">
        <v>36</v>
      </c>
      <c r="B38" s="8" t="str">
        <f>"赵燕"</f>
        <v>赵燕</v>
      </c>
      <c r="C38" s="8" t="str">
        <f t="shared" si="13"/>
        <v>女</v>
      </c>
      <c r="D38" s="8" t="str">
        <f t="shared" si="14"/>
        <v>20160708</v>
      </c>
      <c r="E38" s="8" t="str">
        <f t="shared" si="15"/>
        <v>护理</v>
      </c>
      <c r="F38" s="7"/>
    </row>
    <row r="39" spans="1:6" s="2" customFormat="1" ht="25.5" customHeight="1">
      <c r="A39" s="7">
        <v>37</v>
      </c>
      <c r="B39" s="8" t="str">
        <f>"龚琴"</f>
        <v>龚琴</v>
      </c>
      <c r="C39" s="8" t="str">
        <f t="shared" si="13"/>
        <v>女</v>
      </c>
      <c r="D39" s="8" t="str">
        <f t="shared" si="14"/>
        <v>20160708</v>
      </c>
      <c r="E39" s="8" t="str">
        <f t="shared" si="15"/>
        <v>护理</v>
      </c>
      <c r="F39" s="7"/>
    </row>
    <row r="40" spans="1:6" s="2" customFormat="1" ht="25.5" customHeight="1">
      <c r="A40" s="7">
        <v>38</v>
      </c>
      <c r="B40" s="8" t="str">
        <f>"王琼方"</f>
        <v>王琼方</v>
      </c>
      <c r="C40" s="8" t="str">
        <f t="shared" si="13"/>
        <v>女</v>
      </c>
      <c r="D40" s="8" t="str">
        <f t="shared" si="14"/>
        <v>20160708</v>
      </c>
      <c r="E40" s="8" t="str">
        <f t="shared" si="15"/>
        <v>护理</v>
      </c>
      <c r="F40" s="7"/>
    </row>
    <row r="41" spans="1:6" s="2" customFormat="1" ht="25.5" customHeight="1">
      <c r="A41" s="7">
        <v>39</v>
      </c>
      <c r="B41" s="8" t="str">
        <f>"杜雪莲"</f>
        <v>杜雪莲</v>
      </c>
      <c r="C41" s="8" t="str">
        <f t="shared" si="13"/>
        <v>女</v>
      </c>
      <c r="D41" s="8" t="str">
        <f t="shared" si="14"/>
        <v>20160708</v>
      </c>
      <c r="E41" s="8" t="str">
        <f t="shared" si="15"/>
        <v>护理</v>
      </c>
      <c r="F41" s="7"/>
    </row>
    <row r="42" spans="1:6" s="2" customFormat="1" ht="25.5" customHeight="1">
      <c r="A42" s="7">
        <v>40</v>
      </c>
      <c r="B42" s="8" t="str">
        <f>"何小芳"</f>
        <v>何小芳</v>
      </c>
      <c r="C42" s="8" t="str">
        <f t="shared" si="13"/>
        <v>女</v>
      </c>
      <c r="D42" s="8" t="str">
        <f t="shared" si="14"/>
        <v>20160708</v>
      </c>
      <c r="E42" s="8" t="str">
        <f t="shared" si="15"/>
        <v>护理</v>
      </c>
      <c r="F42" s="7"/>
    </row>
    <row r="43" spans="1:6" s="2" customFormat="1" ht="25.5" customHeight="1">
      <c r="A43" s="7">
        <v>41</v>
      </c>
      <c r="B43" s="8" t="str">
        <f>"杨娇"</f>
        <v>杨娇</v>
      </c>
      <c r="C43" s="8" t="str">
        <f t="shared" si="13"/>
        <v>女</v>
      </c>
      <c r="D43" s="8" t="str">
        <f t="shared" si="14"/>
        <v>20160708</v>
      </c>
      <c r="E43" s="8" t="str">
        <f t="shared" si="15"/>
        <v>护理</v>
      </c>
      <c r="F43" s="7"/>
    </row>
    <row r="44" spans="1:6" s="2" customFormat="1" ht="25.5" customHeight="1">
      <c r="A44" s="7">
        <v>42</v>
      </c>
      <c r="B44" s="8" t="str">
        <f>"赵颖"</f>
        <v>赵颖</v>
      </c>
      <c r="C44" s="8" t="str">
        <f t="shared" si="13"/>
        <v>女</v>
      </c>
      <c r="D44" s="8" t="str">
        <f t="shared" si="14"/>
        <v>20160708</v>
      </c>
      <c r="E44" s="8" t="str">
        <f t="shared" si="15"/>
        <v>护理</v>
      </c>
      <c r="F44" s="7"/>
    </row>
    <row r="45" spans="1:6" s="2" customFormat="1" ht="25.5" customHeight="1">
      <c r="A45" s="7">
        <v>43</v>
      </c>
      <c r="B45" s="8" t="str">
        <f>"郭姝伶"</f>
        <v>郭姝伶</v>
      </c>
      <c r="C45" s="8" t="str">
        <f t="shared" si="13"/>
        <v>女</v>
      </c>
      <c r="D45" s="8" t="str">
        <f t="shared" si="14"/>
        <v>20160708</v>
      </c>
      <c r="E45" s="8" t="str">
        <f t="shared" si="15"/>
        <v>护理</v>
      </c>
      <c r="F45" s="7"/>
    </row>
    <row r="46" spans="1:6" s="2" customFormat="1" ht="25.5" customHeight="1">
      <c r="A46" s="7">
        <v>44</v>
      </c>
      <c r="B46" s="8" t="str">
        <f>"朱芳"</f>
        <v>朱芳</v>
      </c>
      <c r="C46" s="8" t="str">
        <f t="shared" si="13"/>
        <v>女</v>
      </c>
      <c r="D46" s="8" t="str">
        <f t="shared" si="14"/>
        <v>20160708</v>
      </c>
      <c r="E46" s="8" t="str">
        <f t="shared" si="15"/>
        <v>护理</v>
      </c>
      <c r="F46" s="7"/>
    </row>
    <row r="47" spans="1:6" s="2" customFormat="1" ht="25.5" customHeight="1">
      <c r="A47" s="7">
        <v>45</v>
      </c>
      <c r="B47" s="8" t="str">
        <f>"吴丹"</f>
        <v>吴丹</v>
      </c>
      <c r="C47" s="8" t="str">
        <f t="shared" si="13"/>
        <v>女</v>
      </c>
      <c r="D47" s="8" t="str">
        <f t="shared" si="14"/>
        <v>20160708</v>
      </c>
      <c r="E47" s="8" t="str">
        <f t="shared" si="15"/>
        <v>护理</v>
      </c>
      <c r="F47" s="7"/>
    </row>
    <row r="48" spans="1:6" s="2" customFormat="1" ht="25.5" customHeight="1">
      <c r="A48" s="7">
        <v>46</v>
      </c>
      <c r="B48" s="8" t="str">
        <f>"毛秀琼"</f>
        <v>毛秀琼</v>
      </c>
      <c r="C48" s="8" t="str">
        <f t="shared" si="13"/>
        <v>女</v>
      </c>
      <c r="D48" s="8" t="str">
        <f>"20160709"</f>
        <v>20160709</v>
      </c>
      <c r="E48" s="8" t="str">
        <f>"影像"</f>
        <v>影像</v>
      </c>
      <c r="F48" s="7"/>
    </row>
    <row r="49" spans="1:6" s="2" customFormat="1" ht="25.5" customHeight="1">
      <c r="A49" s="7">
        <v>47</v>
      </c>
      <c r="B49" s="8" t="str">
        <f>"周虎"</f>
        <v>周虎</v>
      </c>
      <c r="C49" s="8" t="str">
        <f aca="true" t="shared" si="16" ref="C49:C54">"男"</f>
        <v>男</v>
      </c>
      <c r="D49" s="8" t="str">
        <f>"20160709"</f>
        <v>20160709</v>
      </c>
      <c r="E49" s="8" t="str">
        <f>"影像"</f>
        <v>影像</v>
      </c>
      <c r="F49" s="7"/>
    </row>
    <row r="50" spans="1:6" s="2" customFormat="1" ht="25.5" customHeight="1">
      <c r="A50" s="7">
        <v>48</v>
      </c>
      <c r="B50" s="8" t="str">
        <f>"庞燕"</f>
        <v>庞燕</v>
      </c>
      <c r="C50" s="8" t="str">
        <f>"女"</f>
        <v>女</v>
      </c>
      <c r="D50" s="8" t="str">
        <f aca="true" t="shared" si="17" ref="D50:D53">"20160710"</f>
        <v>20160710</v>
      </c>
      <c r="E50" s="8" t="str">
        <f aca="true" t="shared" si="18" ref="E50:E53">"检验"</f>
        <v>检验</v>
      </c>
      <c r="F50" s="7"/>
    </row>
    <row r="51" spans="1:6" s="2" customFormat="1" ht="25.5" customHeight="1">
      <c r="A51" s="7">
        <v>49</v>
      </c>
      <c r="B51" s="8" t="str">
        <f>"李焕菠"</f>
        <v>李焕菠</v>
      </c>
      <c r="C51" s="8" t="str">
        <f t="shared" si="16"/>
        <v>男</v>
      </c>
      <c r="D51" s="8" t="str">
        <f t="shared" si="17"/>
        <v>20160710</v>
      </c>
      <c r="E51" s="8" t="str">
        <f t="shared" si="18"/>
        <v>检验</v>
      </c>
      <c r="F51" s="7"/>
    </row>
    <row r="52" spans="1:6" s="2" customFormat="1" ht="25.5" customHeight="1">
      <c r="A52" s="7">
        <v>50</v>
      </c>
      <c r="B52" s="8" t="str">
        <f>"胡朋"</f>
        <v>胡朋</v>
      </c>
      <c r="C52" s="8" t="str">
        <f t="shared" si="16"/>
        <v>男</v>
      </c>
      <c r="D52" s="8" t="str">
        <f t="shared" si="17"/>
        <v>20160710</v>
      </c>
      <c r="E52" s="8" t="str">
        <f t="shared" si="18"/>
        <v>检验</v>
      </c>
      <c r="F52" s="7"/>
    </row>
    <row r="53" spans="1:6" s="2" customFormat="1" ht="25.5" customHeight="1">
      <c r="A53" s="7">
        <v>51</v>
      </c>
      <c r="B53" s="8" t="str">
        <f>"陈清"</f>
        <v>陈清</v>
      </c>
      <c r="C53" s="8" t="str">
        <f t="shared" si="16"/>
        <v>男</v>
      </c>
      <c r="D53" s="8" t="str">
        <f t="shared" si="17"/>
        <v>20160710</v>
      </c>
      <c r="E53" s="8" t="str">
        <f t="shared" si="18"/>
        <v>检验</v>
      </c>
      <c r="F53" s="7"/>
    </row>
    <row r="54" spans="1:6" s="2" customFormat="1" ht="25.5" customHeight="1">
      <c r="A54" s="7">
        <v>52</v>
      </c>
      <c r="B54" s="8" t="str">
        <f>"赵照"</f>
        <v>赵照</v>
      </c>
      <c r="C54" s="8" t="str">
        <f t="shared" si="16"/>
        <v>男</v>
      </c>
      <c r="D54" s="8" t="str">
        <f>"20160711"</f>
        <v>20160711</v>
      </c>
      <c r="E54" s="8" t="str">
        <f>"药学2"</f>
        <v>药学2</v>
      </c>
      <c r="F54" s="7"/>
    </row>
  </sheetData>
  <sheetProtection password="C79F" sheet="1" objects="1"/>
  <autoFilter ref="A2:E54"/>
  <mergeCells count="1">
    <mergeCell ref="A1:F1"/>
  </mergeCells>
  <printOptions/>
  <pageMargins left="0.68" right="0.44" top="0.74" bottom="0.66" header="0.3" footer="0.3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T400</dc:creator>
  <cp:keywords/>
  <dc:description/>
  <cp:lastModifiedBy>admin</cp:lastModifiedBy>
  <cp:lastPrinted>2016-12-20T03:02:38Z</cp:lastPrinted>
  <dcterms:created xsi:type="dcterms:W3CDTF">2016-11-08T09:20:12Z</dcterms:created>
  <dcterms:modified xsi:type="dcterms:W3CDTF">2016-12-26T02:50:11Z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