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贵州理工学院2017年公开招聘工作人员面试成绩、总成绩排名及进" sheetId="1" r:id="rId1"/>
    <sheet name="Sheet1" sheetId="2" r:id="rId2"/>
  </sheets>
  <definedNames>
    <definedName name="_xlnm._FilterDatabase" localSheetId="0" hidden="1">贵州理工学院2017年公开招聘工作人员面试成绩、总成绩排名及进!$A$3:$O$106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<sst xmlns="http://schemas.openxmlformats.org/spreadsheetml/2006/main" count="253">
  <si>
    <t>附件一</t>
  </si>
  <si>
    <t>贵州理工学院2017年公开招聘工作人员面试成绩、总成绩排名及进入体检人员名单</t>
  </si>
  <si>
    <t>序号</t>
  </si>
  <si>
    <t>姓名</t>
  </si>
  <si>
    <t>报考单位及代码</t>
  </si>
  <si>
    <t>报考职位及代码</t>
  </si>
  <si>
    <t>准考证号</t>
  </si>
  <si>
    <t>笔试原始成绩</t>
  </si>
  <si>
    <t>笔试折算后成绩</t>
  </si>
  <si>
    <t>笔试折算后成绩×40%</t>
  </si>
  <si>
    <t>面试成绩</t>
  </si>
  <si>
    <t>面试成绩×60%</t>
  </si>
  <si>
    <t>折算后40%+60%成绩</t>
  </si>
  <si>
    <t>总成绩</t>
  </si>
  <si>
    <t>总排名</t>
  </si>
  <si>
    <t>是否进入体检环节</t>
  </si>
  <si>
    <t>备注</t>
  </si>
  <si>
    <t>李中华</t>
  </si>
  <si>
    <t>0001组织部</t>
  </si>
  <si>
    <t>01教辅</t>
  </si>
  <si>
    <t>10128021224</t>
  </si>
  <si>
    <t xml:space="preserve">是 </t>
  </si>
  <si>
    <t>宋邦永</t>
  </si>
  <si>
    <t>10128050103</t>
  </si>
  <si>
    <t>否</t>
  </si>
  <si>
    <t>曹姝姝</t>
  </si>
  <si>
    <t>10128021216</t>
  </si>
  <si>
    <t>面试缺考</t>
  </si>
  <si>
    <t>何丹妮</t>
  </si>
  <si>
    <t>0002人事处</t>
  </si>
  <si>
    <t>10128020810</t>
  </si>
  <si>
    <t>兰变蓉</t>
  </si>
  <si>
    <t>10128051317</t>
  </si>
  <si>
    <t>汪庆怡</t>
  </si>
  <si>
    <t>10128051624</t>
  </si>
  <si>
    <t>吴承燕</t>
  </si>
  <si>
    <t>0003化学工程学院</t>
  </si>
  <si>
    <t>01教辅（实验人员）</t>
  </si>
  <si>
    <t>10128020718</t>
  </si>
  <si>
    <t>是</t>
  </si>
  <si>
    <t>张红鹃</t>
  </si>
  <si>
    <t>10128020110</t>
  </si>
  <si>
    <t>张耀</t>
  </si>
  <si>
    <t>10128051820</t>
  </si>
  <si>
    <t>蒋东海</t>
  </si>
  <si>
    <t>02教辅（实验人员）</t>
  </si>
  <si>
    <t>10128050308</t>
  </si>
  <si>
    <t>冯淑艳</t>
  </si>
  <si>
    <t>10128020519</t>
  </si>
  <si>
    <t>杨珊珊</t>
  </si>
  <si>
    <t>10128052010</t>
  </si>
  <si>
    <t>曹文泽</t>
  </si>
  <si>
    <t>0004土木工程学院</t>
  </si>
  <si>
    <t>10128051902</t>
  </si>
  <si>
    <t>张鹏</t>
  </si>
  <si>
    <t>10128020104</t>
  </si>
  <si>
    <t>董清清</t>
  </si>
  <si>
    <t>0005航空航天工程学院</t>
  </si>
  <si>
    <t>10128020212</t>
  </si>
  <si>
    <t>徐幸超</t>
  </si>
  <si>
    <t>10128051912</t>
  </si>
  <si>
    <t>李朗</t>
  </si>
  <si>
    <t>10128050309</t>
  </si>
  <si>
    <t>赵晓君</t>
  </si>
  <si>
    <t>0006建筑与城市规划学院</t>
  </si>
  <si>
    <t>10128021128</t>
  </si>
  <si>
    <t>钟雅琪</t>
  </si>
  <si>
    <t>10128051616</t>
  </si>
  <si>
    <t>万成伟</t>
  </si>
  <si>
    <t>10128020309</t>
  </si>
  <si>
    <t>陈梦玲</t>
  </si>
  <si>
    <t>03专任教师</t>
  </si>
  <si>
    <t>10128051322</t>
  </si>
  <si>
    <t>袁意斯扬</t>
  </si>
  <si>
    <t>10128052027</t>
  </si>
  <si>
    <t>齐艳</t>
  </si>
  <si>
    <t>10128020624</t>
  </si>
  <si>
    <t>张飞</t>
  </si>
  <si>
    <t>0007食品药品制造工程学院</t>
  </si>
  <si>
    <t>10128050207</t>
  </si>
  <si>
    <t>田红红</t>
  </si>
  <si>
    <t>10128050914</t>
  </si>
  <si>
    <t>吴俊长</t>
  </si>
  <si>
    <t>10128050623</t>
  </si>
  <si>
    <t>张维</t>
  </si>
  <si>
    <t>0008资源与环境工程学院</t>
  </si>
  <si>
    <t>10128020227</t>
  </si>
  <si>
    <t>阴丽淑</t>
  </si>
  <si>
    <t>10128051807</t>
  </si>
  <si>
    <t>王娅</t>
  </si>
  <si>
    <t>10128020320</t>
  </si>
  <si>
    <t>王琪</t>
  </si>
  <si>
    <t>0009交通工程学院</t>
  </si>
  <si>
    <t>10128021129</t>
  </si>
  <si>
    <t>丁丽</t>
  </si>
  <si>
    <t>10128051611</t>
  </si>
  <si>
    <t>刘芳诚</t>
  </si>
  <si>
    <t>0011矿业工程学院</t>
  </si>
  <si>
    <t>10128020621</t>
  </si>
  <si>
    <t>鲍新雪</t>
  </si>
  <si>
    <t>10128050716</t>
  </si>
  <si>
    <t>段利媛</t>
  </si>
  <si>
    <t>10128020511</t>
  </si>
  <si>
    <t>沈嫒媛</t>
  </si>
  <si>
    <t>0012审计处</t>
  </si>
  <si>
    <t>10128051811</t>
  </si>
  <si>
    <t>任燕妮</t>
  </si>
  <si>
    <t>10128050226</t>
  </si>
  <si>
    <t>张贤</t>
  </si>
  <si>
    <t>10128020627</t>
  </si>
  <si>
    <t>陈婕</t>
  </si>
  <si>
    <t>0013计划财务处</t>
  </si>
  <si>
    <t>10128021006</t>
  </si>
  <si>
    <t>黄万连</t>
  </si>
  <si>
    <t>10128020301</t>
  </si>
  <si>
    <t>禹华意</t>
  </si>
  <si>
    <t>10128050208</t>
  </si>
  <si>
    <t>田润稼</t>
  </si>
  <si>
    <t>10128050509</t>
  </si>
  <si>
    <t>蒋思源</t>
  </si>
  <si>
    <t>10128051111</t>
  </si>
  <si>
    <t>罗吉</t>
  </si>
  <si>
    <t>10128050323</t>
  </si>
  <si>
    <t>鄢琨鸿</t>
  </si>
  <si>
    <t>0014后勤管理处</t>
  </si>
  <si>
    <t>10128020707</t>
  </si>
  <si>
    <t>樊茜雯</t>
  </si>
  <si>
    <t>10128020914</t>
  </si>
  <si>
    <t>刘学娅</t>
  </si>
  <si>
    <t>10128050722</t>
  </si>
  <si>
    <t>谌端玉</t>
  </si>
  <si>
    <t>10128020507</t>
  </si>
  <si>
    <t>余禹</t>
  </si>
  <si>
    <t>10128020818</t>
  </si>
  <si>
    <t>周敏</t>
  </si>
  <si>
    <t>10128020824</t>
  </si>
  <si>
    <t>卢燕</t>
  </si>
  <si>
    <t>0015工程训练中心</t>
  </si>
  <si>
    <t>10128020612</t>
  </si>
  <si>
    <t>何雪</t>
  </si>
  <si>
    <t>10128020105</t>
  </si>
  <si>
    <t>林廷艺</t>
  </si>
  <si>
    <t>10128050116</t>
  </si>
  <si>
    <t>王莉媛</t>
  </si>
  <si>
    <t>10128050812</t>
  </si>
  <si>
    <t>吴娇</t>
  </si>
  <si>
    <t>10128020916</t>
  </si>
  <si>
    <t>刘运权</t>
  </si>
  <si>
    <t>10128051929</t>
  </si>
  <si>
    <t>张派</t>
  </si>
  <si>
    <t>10128020516</t>
  </si>
  <si>
    <t>苏振兴</t>
  </si>
  <si>
    <t>10128051304</t>
  </si>
  <si>
    <t>梁钜敏</t>
  </si>
  <si>
    <t>10128051030</t>
  </si>
  <si>
    <t>李博文</t>
  </si>
  <si>
    <t>0016大外部</t>
  </si>
  <si>
    <t>01专任教师</t>
  </si>
  <si>
    <t>10128020121</t>
  </si>
  <si>
    <t>丁玉金</t>
  </si>
  <si>
    <t>10128051722</t>
  </si>
  <si>
    <t>王超</t>
  </si>
  <si>
    <t>10128021018</t>
  </si>
  <si>
    <t>林伦羽</t>
  </si>
  <si>
    <t>10128021008</t>
  </si>
  <si>
    <t>林家乐</t>
  </si>
  <si>
    <t>10128020822</t>
  </si>
  <si>
    <t>夏千惠</t>
  </si>
  <si>
    <t>10128051422</t>
  </si>
  <si>
    <t>杨斐然</t>
  </si>
  <si>
    <t>10128051127</t>
  </si>
  <si>
    <t>冯思宇</t>
  </si>
  <si>
    <t>10128020712</t>
  </si>
  <si>
    <t>龙艺红</t>
  </si>
  <si>
    <t>10128050330</t>
  </si>
  <si>
    <t>林苑</t>
  </si>
  <si>
    <t>0017国际教育学院</t>
  </si>
  <si>
    <t>10128020310</t>
  </si>
  <si>
    <t>程思睿</t>
  </si>
  <si>
    <t>10128051026</t>
  </si>
  <si>
    <t>姜璠</t>
  </si>
  <si>
    <t>10128050712</t>
  </si>
  <si>
    <t>王真梅</t>
  </si>
  <si>
    <t>10128051126</t>
  </si>
  <si>
    <t>谢云</t>
  </si>
  <si>
    <t>10128020701</t>
  </si>
  <si>
    <t>吕海琼</t>
  </si>
  <si>
    <t>10128051115</t>
  </si>
  <si>
    <t>白圣广</t>
  </si>
  <si>
    <t>0018信息网络中心</t>
  </si>
  <si>
    <t>10128050419</t>
  </si>
  <si>
    <t>任丽娜</t>
  </si>
  <si>
    <t>10128020618</t>
  </si>
  <si>
    <t>陈秋菊</t>
  </si>
  <si>
    <t>10128021013</t>
  </si>
  <si>
    <t>鲍毅</t>
  </si>
  <si>
    <t>0019保卫处</t>
  </si>
  <si>
    <t>01管理人员</t>
  </si>
  <si>
    <t>10128020307</t>
  </si>
  <si>
    <t>崔维</t>
  </si>
  <si>
    <t>10128051006</t>
  </si>
  <si>
    <t>鲁宇</t>
  </si>
  <si>
    <t>10128051213</t>
  </si>
  <si>
    <t>孙秋韵</t>
  </si>
  <si>
    <t>0020学生工作部</t>
  </si>
  <si>
    <t>01专任教师（专职辅导员）</t>
  </si>
  <si>
    <t>10128052009</t>
  </si>
  <si>
    <t>王姣</t>
  </si>
  <si>
    <t>10128051925</t>
  </si>
  <si>
    <t>白桂霞</t>
  </si>
  <si>
    <t>10128020629</t>
  </si>
  <si>
    <t>于茂竹</t>
  </si>
  <si>
    <t>10128050316</t>
  </si>
  <si>
    <t>陈盼</t>
  </si>
  <si>
    <t>10128020112</t>
  </si>
  <si>
    <t>夏玉丽</t>
  </si>
  <si>
    <t>10128051110</t>
  </si>
  <si>
    <t>冯少萍</t>
  </si>
  <si>
    <t>10128051208</t>
  </si>
  <si>
    <t>金先义</t>
  </si>
  <si>
    <t>10128020413</t>
  </si>
  <si>
    <t>刘立立</t>
  </si>
  <si>
    <t>10128050430</t>
  </si>
  <si>
    <t>谢颖颖</t>
  </si>
  <si>
    <t>10128021117</t>
  </si>
  <si>
    <t>牛翠翠</t>
  </si>
  <si>
    <t>10128021227</t>
  </si>
  <si>
    <t>刘林杰</t>
  </si>
  <si>
    <t>10128050205</t>
  </si>
  <si>
    <t>胡平潞</t>
  </si>
  <si>
    <t>10128020807</t>
  </si>
  <si>
    <t>张作尧</t>
  </si>
  <si>
    <t>10128051814</t>
  </si>
  <si>
    <t>高燕燕</t>
  </si>
  <si>
    <t>10128051726</t>
  </si>
  <si>
    <t>何茜</t>
  </si>
  <si>
    <t>10128050821</t>
  </si>
  <si>
    <t>张浪</t>
  </si>
  <si>
    <t>10128050624</t>
  </si>
  <si>
    <t>柳庆英</t>
  </si>
  <si>
    <t>10128021225</t>
  </si>
  <si>
    <t>陈巧</t>
  </si>
  <si>
    <t>10128051825</t>
  </si>
  <si>
    <t>谢冬梅</t>
  </si>
  <si>
    <t>10128020204</t>
  </si>
  <si>
    <t>杨飞</t>
  </si>
  <si>
    <t>10128020708</t>
  </si>
  <si>
    <t>杨丁</t>
  </si>
  <si>
    <t>10128020905</t>
  </si>
  <si>
    <t>余希</t>
  </si>
  <si>
    <t>10128051920</t>
  </si>
  <si>
    <t>郭廷廷</t>
  </si>
  <si>
    <t>10128020323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</si>
</sst>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b/>
      <sz val="14"/>
      <color rgb="FFFF0000"/>
      <name val="宋体"/>
      <charset val="134"/>
    </font>
    <font>
      <b/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176" fontId="1" fillId="0" borderId="3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06"/>
  <sheetViews>
    <sheetView tabSelected="1" zoomScale="160" zoomScaleNormal="160" workbookViewId="0">
      <selection activeCell="O16" sqref="O16"/>
    </sheetView>
  </sheetViews>
  <sheetFormatPr defaultColWidth="9" defaultRowHeight="12" customHeight="1"/>
  <cols>
    <col min="1" max="1" width="4" style="1" customWidth="1"/>
    <col min="2" max="2" width="8.26666666666667" style="1" customWidth="1"/>
    <col min="3" max="3" width="16.25" style="1" customWidth="1"/>
    <col min="4" max="4" width="23.075" style="1" customWidth="1"/>
    <col min="5" max="5" width="11.1416666666667" style="1" customWidth="1"/>
    <col min="6" max="6" width="6.625" style="1" customWidth="1"/>
    <col min="7" max="7" width="7.84166666666667" style="1" customWidth="1"/>
    <col min="8" max="8" width="8.65833333333333" style="1" customWidth="1"/>
    <col min="9" max="9" width="5.75" style="1" customWidth="1"/>
    <col min="10" max="10" width="7.3" style="1" customWidth="1"/>
    <col min="11" max="11" width="7.975" style="1" customWidth="1"/>
    <col min="12" max="12" width="6.625" style="4" customWidth="1"/>
    <col min="13" max="13" width="5.95833333333333" style="1" customWidth="1"/>
    <col min="14" max="14" width="5.61666666666667" style="1" customWidth="1"/>
    <col min="15" max="15" width="9.20833333333333" style="5" customWidth="1"/>
    <col min="16" max="16384" width="9" style="1"/>
  </cols>
  <sheetData>
    <row r="1" s="1" customFormat="1" ht="14" customHeight="1" spans="1:15">
      <c r="A1" s="6" t="s">
        <v>0</v>
      </c>
      <c r="L1" s="4"/>
      <c r="O1" s="5"/>
    </row>
    <row r="2" s="2" customFormat="1" ht="32.1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2"/>
      <c r="M2" s="7"/>
      <c r="N2" s="7"/>
      <c r="O2" s="13"/>
    </row>
    <row r="3" s="3" customFormat="1" ht="51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14" t="s">
        <v>13</v>
      </c>
      <c r="M3" s="8" t="s">
        <v>14</v>
      </c>
      <c r="N3" s="8" t="s">
        <v>15</v>
      </c>
      <c r="O3" s="8" t="s">
        <v>16</v>
      </c>
    </row>
    <row r="4" s="2" customFormat="1" customHeight="1" spans="1:15">
      <c r="A4" s="9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>
        <v>107.5</v>
      </c>
      <c r="G4" s="10">
        <v>71.667</v>
      </c>
      <c r="H4" s="10">
        <f t="shared" ref="H4:H15" si="0">G4*0.4</f>
        <v>28.6668</v>
      </c>
      <c r="I4" s="9">
        <v>90</v>
      </c>
      <c r="J4" s="9">
        <f t="shared" ref="J4:J15" si="1">I4*0.6</f>
        <v>54</v>
      </c>
      <c r="K4" s="10">
        <f t="shared" ref="K4:K15" si="2">H4+J4</f>
        <v>82.6668</v>
      </c>
      <c r="L4" s="15">
        <f t="shared" ref="L4:L15" si="3">G4*0.4+I4*0.6</f>
        <v>82.6668</v>
      </c>
      <c r="M4" s="9">
        <f>RANK(L4,$L$4:$L$6)</f>
        <v>1</v>
      </c>
      <c r="N4" s="9" t="s">
        <v>21</v>
      </c>
      <c r="O4" s="16"/>
    </row>
    <row r="5" s="2" customFormat="1" customHeight="1" spans="1:15">
      <c r="A5" s="9">
        <v>2</v>
      </c>
      <c r="B5" s="9" t="s">
        <v>22</v>
      </c>
      <c r="C5" s="9" t="s">
        <v>18</v>
      </c>
      <c r="D5" s="9" t="s">
        <v>19</v>
      </c>
      <c r="E5" s="11" t="s">
        <v>23</v>
      </c>
      <c r="F5" s="9">
        <v>93.5</v>
      </c>
      <c r="G5" s="10">
        <v>62.333</v>
      </c>
      <c r="H5" s="10">
        <f t="shared" si="0"/>
        <v>24.9332</v>
      </c>
      <c r="I5" s="9">
        <v>90</v>
      </c>
      <c r="J5" s="9">
        <f t="shared" si="1"/>
        <v>54</v>
      </c>
      <c r="K5" s="10">
        <f t="shared" si="2"/>
        <v>78.9332</v>
      </c>
      <c r="L5" s="15">
        <f t="shared" si="3"/>
        <v>78.9332</v>
      </c>
      <c r="M5" s="9">
        <f>RANK(L5,$L$4:$L$6)</f>
        <v>2</v>
      </c>
      <c r="N5" s="9" t="s">
        <v>24</v>
      </c>
      <c r="O5" s="11"/>
    </row>
    <row r="6" s="2" customFormat="1" customHeight="1" spans="1:15">
      <c r="A6" s="9">
        <v>3</v>
      </c>
      <c r="B6" s="9" t="s">
        <v>25</v>
      </c>
      <c r="C6" s="9" t="s">
        <v>18</v>
      </c>
      <c r="D6" s="9" t="s">
        <v>19</v>
      </c>
      <c r="E6" s="9" t="s">
        <v>26</v>
      </c>
      <c r="F6" s="9">
        <v>97</v>
      </c>
      <c r="G6" s="10">
        <v>64.667</v>
      </c>
      <c r="H6" s="10">
        <f t="shared" si="0"/>
        <v>25.8668</v>
      </c>
      <c r="I6" s="9">
        <v>0</v>
      </c>
      <c r="J6" s="9">
        <f t="shared" si="1"/>
        <v>0</v>
      </c>
      <c r="K6" s="10">
        <f t="shared" si="2"/>
        <v>25.8668</v>
      </c>
      <c r="L6" s="15">
        <f t="shared" si="3"/>
        <v>25.8668</v>
      </c>
      <c r="M6" s="9">
        <f>RANK(L6,$L$4:$L$6)</f>
        <v>3</v>
      </c>
      <c r="N6" s="9" t="s">
        <v>24</v>
      </c>
      <c r="O6" s="17" t="s">
        <v>27</v>
      </c>
    </row>
    <row r="7" s="2" customFormat="1" customHeight="1" spans="1:15">
      <c r="A7" s="9">
        <v>4</v>
      </c>
      <c r="B7" s="9" t="s">
        <v>28</v>
      </c>
      <c r="C7" s="9" t="s">
        <v>29</v>
      </c>
      <c r="D7" s="9" t="s">
        <v>19</v>
      </c>
      <c r="E7" s="9" t="s">
        <v>30</v>
      </c>
      <c r="F7" s="9">
        <v>106</v>
      </c>
      <c r="G7" s="10">
        <v>70.667</v>
      </c>
      <c r="H7" s="10">
        <f t="shared" si="0"/>
        <v>28.2668</v>
      </c>
      <c r="I7" s="9">
        <v>93.67</v>
      </c>
      <c r="J7" s="10">
        <f t="shared" si="1"/>
        <v>56.202</v>
      </c>
      <c r="K7" s="10">
        <f t="shared" si="2"/>
        <v>84.4688</v>
      </c>
      <c r="L7" s="15">
        <f t="shared" si="3"/>
        <v>84.4688</v>
      </c>
      <c r="M7" s="9">
        <f t="shared" ref="M7:M9" si="4">RANK(L7,$L$7:$L$9)</f>
        <v>1</v>
      </c>
      <c r="N7" s="9" t="s">
        <v>21</v>
      </c>
      <c r="O7" s="16"/>
    </row>
    <row r="8" s="2" customFormat="1" customHeight="1" spans="1:15">
      <c r="A8" s="9">
        <v>5</v>
      </c>
      <c r="B8" s="9" t="s">
        <v>31</v>
      </c>
      <c r="C8" s="9" t="s">
        <v>29</v>
      </c>
      <c r="D8" s="9" t="s">
        <v>19</v>
      </c>
      <c r="E8" s="9" t="s">
        <v>32</v>
      </c>
      <c r="F8" s="9">
        <v>105</v>
      </c>
      <c r="G8" s="10">
        <v>70</v>
      </c>
      <c r="H8" s="10">
        <f t="shared" si="0"/>
        <v>28</v>
      </c>
      <c r="I8" s="9">
        <v>88.67</v>
      </c>
      <c r="J8" s="10">
        <f t="shared" si="1"/>
        <v>53.202</v>
      </c>
      <c r="K8" s="10">
        <f t="shared" si="2"/>
        <v>81.202</v>
      </c>
      <c r="L8" s="15">
        <f t="shared" si="3"/>
        <v>81.202</v>
      </c>
      <c r="M8" s="9">
        <f t="shared" si="4"/>
        <v>2</v>
      </c>
      <c r="N8" s="9" t="s">
        <v>24</v>
      </c>
      <c r="O8" s="16"/>
    </row>
    <row r="9" s="2" customFormat="1" customHeight="1" spans="1:15">
      <c r="A9" s="9">
        <v>6</v>
      </c>
      <c r="B9" s="9" t="s">
        <v>33</v>
      </c>
      <c r="C9" s="9" t="s">
        <v>29</v>
      </c>
      <c r="D9" s="9" t="s">
        <v>19</v>
      </c>
      <c r="E9" s="9" t="s">
        <v>34</v>
      </c>
      <c r="F9" s="9">
        <v>101.5</v>
      </c>
      <c r="G9" s="10">
        <v>67.667</v>
      </c>
      <c r="H9" s="10">
        <f t="shared" si="0"/>
        <v>27.0668</v>
      </c>
      <c r="I9" s="9">
        <v>0</v>
      </c>
      <c r="J9" s="10">
        <f t="shared" si="1"/>
        <v>0</v>
      </c>
      <c r="K9" s="10">
        <f t="shared" si="2"/>
        <v>27.0668</v>
      </c>
      <c r="L9" s="15">
        <f t="shared" si="3"/>
        <v>27.0668</v>
      </c>
      <c r="M9" s="9">
        <f t="shared" si="4"/>
        <v>3</v>
      </c>
      <c r="N9" s="9" t="s">
        <v>24</v>
      </c>
      <c r="O9" s="17" t="s">
        <v>27</v>
      </c>
    </row>
    <row r="10" s="2" customFormat="1" customHeight="1" spans="1:15">
      <c r="A10" s="9">
        <v>7</v>
      </c>
      <c r="B10" s="9" t="s">
        <v>35</v>
      </c>
      <c r="C10" s="9" t="s">
        <v>36</v>
      </c>
      <c r="D10" s="9" t="s">
        <v>37</v>
      </c>
      <c r="E10" s="9" t="s">
        <v>38</v>
      </c>
      <c r="F10" s="9">
        <v>101.5</v>
      </c>
      <c r="G10" s="10">
        <v>67.667</v>
      </c>
      <c r="H10" s="10">
        <f t="shared" si="0"/>
        <v>27.0668</v>
      </c>
      <c r="I10" s="9">
        <v>84.67</v>
      </c>
      <c r="J10" s="10">
        <f t="shared" si="1"/>
        <v>50.802</v>
      </c>
      <c r="K10" s="10">
        <f t="shared" si="2"/>
        <v>77.8688</v>
      </c>
      <c r="L10" s="15">
        <f t="shared" si="3"/>
        <v>77.8688</v>
      </c>
      <c r="M10" s="9">
        <f t="shared" ref="M10:M12" si="5">RANK(K10,$K$10:$K$12)</f>
        <v>1</v>
      </c>
      <c r="N10" s="9" t="s">
        <v>39</v>
      </c>
      <c r="O10" s="16"/>
    </row>
    <row r="11" s="2" customFormat="1" customHeight="1" spans="1:15">
      <c r="A11" s="9">
        <v>8</v>
      </c>
      <c r="B11" s="9" t="s">
        <v>40</v>
      </c>
      <c r="C11" s="9" t="s">
        <v>36</v>
      </c>
      <c r="D11" s="9" t="s">
        <v>37</v>
      </c>
      <c r="E11" s="9" t="s">
        <v>41</v>
      </c>
      <c r="F11" s="9">
        <v>101.5</v>
      </c>
      <c r="G11" s="10">
        <v>67.667</v>
      </c>
      <c r="H11" s="10">
        <f t="shared" si="0"/>
        <v>27.0668</v>
      </c>
      <c r="I11" s="9">
        <v>84.33</v>
      </c>
      <c r="J11" s="10">
        <f t="shared" si="1"/>
        <v>50.598</v>
      </c>
      <c r="K11" s="10">
        <f t="shared" si="2"/>
        <v>77.6648</v>
      </c>
      <c r="L11" s="15">
        <f t="shared" si="3"/>
        <v>77.6648</v>
      </c>
      <c r="M11" s="9">
        <f t="shared" si="5"/>
        <v>2</v>
      </c>
      <c r="N11" s="9" t="s">
        <v>24</v>
      </c>
      <c r="O11" s="16"/>
    </row>
    <row r="12" s="2" customFormat="1" customHeight="1" spans="1:15">
      <c r="A12" s="9">
        <v>9</v>
      </c>
      <c r="B12" s="9" t="s">
        <v>42</v>
      </c>
      <c r="C12" s="9" t="s">
        <v>36</v>
      </c>
      <c r="D12" s="9" t="s">
        <v>37</v>
      </c>
      <c r="E12" s="9" t="s">
        <v>43</v>
      </c>
      <c r="F12" s="9">
        <v>102.5</v>
      </c>
      <c r="G12" s="10">
        <v>68.333</v>
      </c>
      <c r="H12" s="10">
        <f t="shared" si="0"/>
        <v>27.3332</v>
      </c>
      <c r="I12" s="9">
        <v>0</v>
      </c>
      <c r="J12" s="10">
        <f t="shared" si="1"/>
        <v>0</v>
      </c>
      <c r="K12" s="10">
        <f t="shared" si="2"/>
        <v>27.3332</v>
      </c>
      <c r="L12" s="15">
        <f t="shared" si="3"/>
        <v>27.3332</v>
      </c>
      <c r="M12" s="9">
        <f t="shared" si="5"/>
        <v>3</v>
      </c>
      <c r="N12" s="9" t="s">
        <v>24</v>
      </c>
      <c r="O12" s="17" t="s">
        <v>27</v>
      </c>
    </row>
    <row r="13" s="2" customFormat="1" customHeight="1" spans="1:15">
      <c r="A13" s="9">
        <v>10</v>
      </c>
      <c r="B13" s="9" t="s">
        <v>44</v>
      </c>
      <c r="C13" s="9" t="s">
        <v>36</v>
      </c>
      <c r="D13" s="9" t="s">
        <v>45</v>
      </c>
      <c r="E13" s="9" t="s">
        <v>46</v>
      </c>
      <c r="F13" s="9">
        <v>101.5</v>
      </c>
      <c r="G13" s="10">
        <v>67.667</v>
      </c>
      <c r="H13" s="10">
        <f t="shared" si="0"/>
        <v>27.0668</v>
      </c>
      <c r="I13" s="9">
        <v>88.67</v>
      </c>
      <c r="J13" s="10">
        <f t="shared" si="1"/>
        <v>53.202</v>
      </c>
      <c r="K13" s="10">
        <f t="shared" si="2"/>
        <v>80.2688</v>
      </c>
      <c r="L13" s="15">
        <f t="shared" si="3"/>
        <v>80.2688</v>
      </c>
      <c r="M13" s="9">
        <f t="shared" ref="M13:M15" si="6">RANK(K13,$K$13:$K$15)</f>
        <v>1</v>
      </c>
      <c r="N13" s="9" t="s">
        <v>39</v>
      </c>
      <c r="O13" s="16"/>
    </row>
    <row r="14" s="2" customFormat="1" customHeight="1" spans="1:15">
      <c r="A14" s="9">
        <v>11</v>
      </c>
      <c r="B14" s="9" t="s">
        <v>47</v>
      </c>
      <c r="C14" s="9" t="s">
        <v>36</v>
      </c>
      <c r="D14" s="9" t="s">
        <v>45</v>
      </c>
      <c r="E14" s="9" t="s">
        <v>48</v>
      </c>
      <c r="F14" s="9">
        <v>95.5</v>
      </c>
      <c r="G14" s="10">
        <v>63.667</v>
      </c>
      <c r="H14" s="10">
        <f t="shared" si="0"/>
        <v>25.4668</v>
      </c>
      <c r="I14" s="9">
        <v>84.33</v>
      </c>
      <c r="J14" s="10">
        <f t="shared" si="1"/>
        <v>50.598</v>
      </c>
      <c r="K14" s="10">
        <f t="shared" si="2"/>
        <v>76.0648</v>
      </c>
      <c r="L14" s="15">
        <f t="shared" si="3"/>
        <v>76.0648</v>
      </c>
      <c r="M14" s="9">
        <f t="shared" si="6"/>
        <v>2</v>
      </c>
      <c r="N14" s="9" t="s">
        <v>24</v>
      </c>
      <c r="O14" s="16"/>
    </row>
    <row r="15" s="2" customFormat="1" customHeight="1" spans="1:15">
      <c r="A15" s="9">
        <v>12</v>
      </c>
      <c r="B15" s="9" t="s">
        <v>49</v>
      </c>
      <c r="C15" s="9" t="s">
        <v>36</v>
      </c>
      <c r="D15" s="9" t="s">
        <v>45</v>
      </c>
      <c r="E15" s="9" t="s">
        <v>50</v>
      </c>
      <c r="F15" s="9">
        <v>97.5</v>
      </c>
      <c r="G15" s="10">
        <v>65</v>
      </c>
      <c r="H15" s="10">
        <f t="shared" si="0"/>
        <v>26</v>
      </c>
      <c r="I15" s="9">
        <v>83.33</v>
      </c>
      <c r="J15" s="10">
        <f t="shared" si="1"/>
        <v>49.998</v>
      </c>
      <c r="K15" s="10">
        <f t="shared" si="2"/>
        <v>75.998</v>
      </c>
      <c r="L15" s="15">
        <f t="shared" si="3"/>
        <v>75.998</v>
      </c>
      <c r="M15" s="9">
        <f t="shared" si="6"/>
        <v>3</v>
      </c>
      <c r="N15" s="9" t="s">
        <v>24</v>
      </c>
      <c r="O15" s="16"/>
    </row>
    <row r="16" s="2" customFormat="1" customHeight="1" spans="1:15">
      <c r="A16" s="9">
        <v>13</v>
      </c>
      <c r="B16" s="9" t="s">
        <v>51</v>
      </c>
      <c r="C16" s="9" t="s">
        <v>52</v>
      </c>
      <c r="D16" s="9" t="s">
        <v>37</v>
      </c>
      <c r="E16" s="9" t="s">
        <v>53</v>
      </c>
      <c r="F16" s="9">
        <v>107</v>
      </c>
      <c r="G16" s="10">
        <v>71.333</v>
      </c>
      <c r="H16" s="10">
        <f t="shared" ref="H16:H67" si="7">G16*0.4</f>
        <v>28.5332</v>
      </c>
      <c r="I16" s="9">
        <v>92</v>
      </c>
      <c r="J16" s="10">
        <f t="shared" ref="J16:J67" si="8">I16*0.6</f>
        <v>55.2</v>
      </c>
      <c r="K16" s="10">
        <f t="shared" ref="K16:K67" si="9">H16+J16</f>
        <v>83.7332</v>
      </c>
      <c r="L16" s="15">
        <f t="shared" ref="L16:L67" si="10">G16*0.4+I16*0.6</f>
        <v>83.7332</v>
      </c>
      <c r="M16" s="9">
        <f>RANK(L16,$L$16:$L$17)</f>
        <v>1</v>
      </c>
      <c r="N16" s="9" t="s">
        <v>39</v>
      </c>
      <c r="O16" s="16"/>
    </row>
    <row r="17" s="2" customFormat="1" customHeight="1" spans="1:15">
      <c r="A17" s="9">
        <v>14</v>
      </c>
      <c r="B17" s="9" t="s">
        <v>54</v>
      </c>
      <c r="C17" s="9" t="s">
        <v>52</v>
      </c>
      <c r="D17" s="9" t="s">
        <v>37</v>
      </c>
      <c r="E17" s="9" t="s">
        <v>55</v>
      </c>
      <c r="F17" s="9">
        <v>94.5</v>
      </c>
      <c r="G17" s="10">
        <v>63</v>
      </c>
      <c r="H17" s="10">
        <f t="shared" si="7"/>
        <v>25.2</v>
      </c>
      <c r="I17" s="9">
        <v>85.33</v>
      </c>
      <c r="J17" s="10">
        <f t="shared" si="8"/>
        <v>51.198</v>
      </c>
      <c r="K17" s="10">
        <f t="shared" si="9"/>
        <v>76.398</v>
      </c>
      <c r="L17" s="15">
        <f t="shared" si="10"/>
        <v>76.398</v>
      </c>
      <c r="M17" s="9">
        <f>RANK(L17,$L$16:$L$17)</f>
        <v>2</v>
      </c>
      <c r="N17" s="9" t="s">
        <v>24</v>
      </c>
      <c r="O17" s="16"/>
    </row>
    <row r="18" s="2" customFormat="1" customHeight="1" spans="1:15">
      <c r="A18" s="9">
        <v>15</v>
      </c>
      <c r="B18" s="9" t="s">
        <v>56</v>
      </c>
      <c r="C18" s="9" t="s">
        <v>57</v>
      </c>
      <c r="D18" s="9" t="s">
        <v>37</v>
      </c>
      <c r="E18" s="9" t="s">
        <v>58</v>
      </c>
      <c r="F18" s="9">
        <v>98</v>
      </c>
      <c r="G18" s="10">
        <v>65.333</v>
      </c>
      <c r="H18" s="10">
        <f t="shared" si="7"/>
        <v>26.1332</v>
      </c>
      <c r="I18" s="9">
        <v>90</v>
      </c>
      <c r="J18" s="10">
        <f t="shared" si="8"/>
        <v>54</v>
      </c>
      <c r="K18" s="10">
        <f t="shared" si="9"/>
        <v>80.1332</v>
      </c>
      <c r="L18" s="15">
        <f t="shared" si="10"/>
        <v>80.1332</v>
      </c>
      <c r="M18" s="9">
        <f t="shared" ref="M18:M20" si="11">RANK(L18,$L$18:$L$20)</f>
        <v>1</v>
      </c>
      <c r="N18" s="9" t="s">
        <v>39</v>
      </c>
      <c r="O18" s="16"/>
    </row>
    <row r="19" s="2" customFormat="1" customHeight="1" spans="1:15">
      <c r="A19" s="9">
        <v>16</v>
      </c>
      <c r="B19" s="9" t="s">
        <v>59</v>
      </c>
      <c r="C19" s="9" t="s">
        <v>57</v>
      </c>
      <c r="D19" s="9" t="s">
        <v>37</v>
      </c>
      <c r="E19" s="9" t="s">
        <v>60</v>
      </c>
      <c r="F19" s="9">
        <v>88.5</v>
      </c>
      <c r="G19" s="10">
        <v>59</v>
      </c>
      <c r="H19" s="10">
        <f t="shared" si="7"/>
        <v>23.6</v>
      </c>
      <c r="I19" s="9">
        <v>90.33</v>
      </c>
      <c r="J19" s="10">
        <f t="shared" si="8"/>
        <v>54.198</v>
      </c>
      <c r="K19" s="10">
        <f t="shared" si="9"/>
        <v>77.798</v>
      </c>
      <c r="L19" s="15">
        <f t="shared" si="10"/>
        <v>77.798</v>
      </c>
      <c r="M19" s="9">
        <f t="shared" si="11"/>
        <v>2</v>
      </c>
      <c r="N19" s="9" t="s">
        <v>24</v>
      </c>
      <c r="O19" s="16"/>
    </row>
    <row r="20" s="2" customFormat="1" customHeight="1" spans="1:15">
      <c r="A20" s="9">
        <v>17</v>
      </c>
      <c r="B20" s="9" t="s">
        <v>61</v>
      </c>
      <c r="C20" s="9" t="s">
        <v>57</v>
      </c>
      <c r="D20" s="9" t="s">
        <v>37</v>
      </c>
      <c r="E20" s="9" t="s">
        <v>62</v>
      </c>
      <c r="F20" s="9">
        <v>88</v>
      </c>
      <c r="G20" s="10">
        <v>58.667</v>
      </c>
      <c r="H20" s="10">
        <f t="shared" si="7"/>
        <v>23.4668</v>
      </c>
      <c r="I20" s="9">
        <v>85.33</v>
      </c>
      <c r="J20" s="10">
        <f t="shared" si="8"/>
        <v>51.198</v>
      </c>
      <c r="K20" s="10">
        <f t="shared" si="9"/>
        <v>74.6648</v>
      </c>
      <c r="L20" s="15">
        <f t="shared" si="10"/>
        <v>74.6648</v>
      </c>
      <c r="M20" s="9">
        <f t="shared" si="11"/>
        <v>3</v>
      </c>
      <c r="N20" s="9" t="s">
        <v>24</v>
      </c>
      <c r="O20" s="16"/>
    </row>
    <row r="21" s="2" customFormat="1" customHeight="1" spans="1:15">
      <c r="A21" s="9">
        <v>18</v>
      </c>
      <c r="B21" s="9" t="s">
        <v>63</v>
      </c>
      <c r="C21" s="9" t="s">
        <v>64</v>
      </c>
      <c r="D21" s="9" t="s">
        <v>37</v>
      </c>
      <c r="E21" s="9" t="s">
        <v>65</v>
      </c>
      <c r="F21" s="9">
        <v>96</v>
      </c>
      <c r="G21" s="10">
        <v>64</v>
      </c>
      <c r="H21" s="10">
        <f t="shared" si="7"/>
        <v>25.6</v>
      </c>
      <c r="I21" s="9">
        <v>86</v>
      </c>
      <c r="J21" s="10">
        <f t="shared" si="8"/>
        <v>51.6</v>
      </c>
      <c r="K21" s="10">
        <f t="shared" si="9"/>
        <v>77.2</v>
      </c>
      <c r="L21" s="15">
        <f t="shared" si="10"/>
        <v>77.2</v>
      </c>
      <c r="M21" s="9">
        <f t="shared" ref="M21:M23" si="12">RANK(L21,$L$21:$L$23)</f>
        <v>1</v>
      </c>
      <c r="N21" s="9" t="s">
        <v>21</v>
      </c>
      <c r="O21" s="16"/>
    </row>
    <row r="22" s="2" customFormat="1" customHeight="1" spans="1:15">
      <c r="A22" s="9">
        <v>19</v>
      </c>
      <c r="B22" s="9" t="s">
        <v>66</v>
      </c>
      <c r="C22" s="9" t="s">
        <v>64</v>
      </c>
      <c r="D22" s="9" t="s">
        <v>37</v>
      </c>
      <c r="E22" s="9" t="s">
        <v>67</v>
      </c>
      <c r="F22" s="9">
        <v>96</v>
      </c>
      <c r="G22" s="10">
        <v>64</v>
      </c>
      <c r="H22" s="10">
        <f t="shared" si="7"/>
        <v>25.6</v>
      </c>
      <c r="I22" s="9">
        <v>84.67</v>
      </c>
      <c r="J22" s="10">
        <f t="shared" si="8"/>
        <v>50.802</v>
      </c>
      <c r="K22" s="10">
        <f t="shared" si="9"/>
        <v>76.402</v>
      </c>
      <c r="L22" s="15">
        <f t="shared" si="10"/>
        <v>76.402</v>
      </c>
      <c r="M22" s="9">
        <f t="shared" si="12"/>
        <v>2</v>
      </c>
      <c r="N22" s="9" t="s">
        <v>24</v>
      </c>
      <c r="O22" s="16"/>
    </row>
    <row r="23" s="2" customFormat="1" customHeight="1" spans="1:15">
      <c r="A23" s="9">
        <v>20</v>
      </c>
      <c r="B23" s="9" t="s">
        <v>68</v>
      </c>
      <c r="C23" s="9" t="s">
        <v>64</v>
      </c>
      <c r="D23" s="9" t="s">
        <v>37</v>
      </c>
      <c r="E23" s="9" t="s">
        <v>69</v>
      </c>
      <c r="F23" s="9">
        <v>95</v>
      </c>
      <c r="G23" s="10">
        <v>63.333</v>
      </c>
      <c r="H23" s="10">
        <f t="shared" si="7"/>
        <v>25.3332</v>
      </c>
      <c r="I23" s="9">
        <v>0</v>
      </c>
      <c r="J23" s="10">
        <f t="shared" si="8"/>
        <v>0</v>
      </c>
      <c r="K23" s="10">
        <f t="shared" si="9"/>
        <v>25.3332</v>
      </c>
      <c r="L23" s="15">
        <f t="shared" si="10"/>
        <v>25.3332</v>
      </c>
      <c r="M23" s="9">
        <f t="shared" si="12"/>
        <v>3</v>
      </c>
      <c r="N23" s="9" t="s">
        <v>24</v>
      </c>
      <c r="O23" s="17" t="s">
        <v>27</v>
      </c>
    </row>
    <row r="24" s="2" customFormat="1" customHeight="1" spans="1:15">
      <c r="A24" s="9">
        <v>21</v>
      </c>
      <c r="B24" s="9" t="s">
        <v>70</v>
      </c>
      <c r="C24" s="9" t="s">
        <v>64</v>
      </c>
      <c r="D24" s="9" t="s">
        <v>71</v>
      </c>
      <c r="E24" s="9" t="s">
        <v>72</v>
      </c>
      <c r="F24" s="9">
        <v>86.5</v>
      </c>
      <c r="G24" s="10">
        <v>57.667</v>
      </c>
      <c r="H24" s="10">
        <f t="shared" si="7"/>
        <v>23.0668</v>
      </c>
      <c r="I24" s="9">
        <v>93</v>
      </c>
      <c r="J24" s="10">
        <f t="shared" si="8"/>
        <v>55.8</v>
      </c>
      <c r="K24" s="10">
        <f t="shared" si="9"/>
        <v>78.8668</v>
      </c>
      <c r="L24" s="15">
        <f t="shared" si="10"/>
        <v>78.8668</v>
      </c>
      <c r="M24" s="9">
        <f t="shared" ref="M24:M26" si="13">RANK(L24,$L$24:$L$26)</f>
        <v>1</v>
      </c>
      <c r="N24" s="9" t="s">
        <v>39</v>
      </c>
      <c r="O24" s="16"/>
    </row>
    <row r="25" s="2" customFormat="1" customHeight="1" spans="1:15">
      <c r="A25" s="9">
        <v>22</v>
      </c>
      <c r="B25" s="9" t="s">
        <v>73</v>
      </c>
      <c r="C25" s="9" t="s">
        <v>64</v>
      </c>
      <c r="D25" s="9" t="s">
        <v>71</v>
      </c>
      <c r="E25" s="9" t="s">
        <v>74</v>
      </c>
      <c r="F25" s="9">
        <v>88.5</v>
      </c>
      <c r="G25" s="10">
        <v>59</v>
      </c>
      <c r="H25" s="10">
        <f t="shared" si="7"/>
        <v>23.6</v>
      </c>
      <c r="I25" s="9">
        <v>88.33</v>
      </c>
      <c r="J25" s="10">
        <f t="shared" si="8"/>
        <v>52.998</v>
      </c>
      <c r="K25" s="10">
        <f t="shared" si="9"/>
        <v>76.598</v>
      </c>
      <c r="L25" s="15">
        <f t="shared" si="10"/>
        <v>76.598</v>
      </c>
      <c r="M25" s="9">
        <f t="shared" si="13"/>
        <v>2</v>
      </c>
      <c r="N25" s="9" t="s">
        <v>24</v>
      </c>
      <c r="O25" s="16"/>
    </row>
    <row r="26" s="2" customFormat="1" customHeight="1" spans="1:15">
      <c r="A26" s="9">
        <v>23</v>
      </c>
      <c r="B26" s="9" t="s">
        <v>75</v>
      </c>
      <c r="C26" s="9" t="s">
        <v>64</v>
      </c>
      <c r="D26" s="9" t="s">
        <v>71</v>
      </c>
      <c r="E26" s="9" t="s">
        <v>76</v>
      </c>
      <c r="F26" s="9">
        <v>86</v>
      </c>
      <c r="G26" s="10">
        <v>57.333</v>
      </c>
      <c r="H26" s="10">
        <f t="shared" si="7"/>
        <v>22.9332</v>
      </c>
      <c r="I26" s="9">
        <v>89</v>
      </c>
      <c r="J26" s="10">
        <f t="shared" si="8"/>
        <v>53.4</v>
      </c>
      <c r="K26" s="10">
        <f t="shared" si="9"/>
        <v>76.3332</v>
      </c>
      <c r="L26" s="15">
        <f t="shared" si="10"/>
        <v>76.3332</v>
      </c>
      <c r="M26" s="9">
        <f t="shared" si="13"/>
        <v>3</v>
      </c>
      <c r="N26" s="9" t="s">
        <v>24</v>
      </c>
      <c r="O26" s="16"/>
    </row>
    <row r="27" s="2" customFormat="1" customHeight="1" spans="1:15">
      <c r="A27" s="9">
        <v>24</v>
      </c>
      <c r="B27" s="9" t="s">
        <v>77</v>
      </c>
      <c r="C27" s="9" t="s">
        <v>78</v>
      </c>
      <c r="D27" s="9" t="s">
        <v>37</v>
      </c>
      <c r="E27" s="9" t="s">
        <v>79</v>
      </c>
      <c r="F27" s="9">
        <v>97.5</v>
      </c>
      <c r="G27" s="10">
        <v>65</v>
      </c>
      <c r="H27" s="10">
        <f t="shared" si="7"/>
        <v>26</v>
      </c>
      <c r="I27" s="9">
        <v>86.67</v>
      </c>
      <c r="J27" s="10">
        <f t="shared" si="8"/>
        <v>52.002</v>
      </c>
      <c r="K27" s="10">
        <f t="shared" si="9"/>
        <v>78.002</v>
      </c>
      <c r="L27" s="15">
        <f t="shared" si="10"/>
        <v>78.002</v>
      </c>
      <c r="M27" s="9">
        <f t="shared" ref="M27:M29" si="14">RANK(L27,$L$27:$L$29)</f>
        <v>1</v>
      </c>
      <c r="N27" s="9" t="s">
        <v>39</v>
      </c>
      <c r="O27" s="16"/>
    </row>
    <row r="28" s="2" customFormat="1" customHeight="1" spans="1:15">
      <c r="A28" s="9">
        <v>25</v>
      </c>
      <c r="B28" s="9" t="s">
        <v>80</v>
      </c>
      <c r="C28" s="9" t="s">
        <v>78</v>
      </c>
      <c r="D28" s="9" t="s">
        <v>37</v>
      </c>
      <c r="E28" s="9" t="s">
        <v>81</v>
      </c>
      <c r="F28" s="9">
        <v>99</v>
      </c>
      <c r="G28" s="10">
        <v>66</v>
      </c>
      <c r="H28" s="10">
        <f t="shared" si="7"/>
        <v>26.4</v>
      </c>
      <c r="I28" s="9">
        <v>85</v>
      </c>
      <c r="J28" s="10">
        <f t="shared" si="8"/>
        <v>51</v>
      </c>
      <c r="K28" s="10">
        <f t="shared" si="9"/>
        <v>77.4</v>
      </c>
      <c r="L28" s="15">
        <f t="shared" si="10"/>
        <v>77.4</v>
      </c>
      <c r="M28" s="9">
        <f t="shared" si="14"/>
        <v>2</v>
      </c>
      <c r="N28" s="9" t="s">
        <v>24</v>
      </c>
      <c r="O28" s="16"/>
    </row>
    <row r="29" s="2" customFormat="1" ht="11.1" customHeight="1" spans="1:15">
      <c r="A29" s="9">
        <v>26</v>
      </c>
      <c r="B29" s="9" t="s">
        <v>82</v>
      </c>
      <c r="C29" s="9" t="s">
        <v>78</v>
      </c>
      <c r="D29" s="9" t="s">
        <v>37</v>
      </c>
      <c r="E29" s="9" t="s">
        <v>83</v>
      </c>
      <c r="F29" s="9">
        <v>96</v>
      </c>
      <c r="G29" s="10">
        <v>64</v>
      </c>
      <c r="H29" s="10">
        <f t="shared" si="7"/>
        <v>25.6</v>
      </c>
      <c r="I29" s="9">
        <v>0</v>
      </c>
      <c r="J29" s="10">
        <f t="shared" si="8"/>
        <v>0</v>
      </c>
      <c r="K29" s="10">
        <f t="shared" si="9"/>
        <v>25.6</v>
      </c>
      <c r="L29" s="15">
        <f t="shared" si="10"/>
        <v>25.6</v>
      </c>
      <c r="M29" s="9">
        <f t="shared" si="14"/>
        <v>3</v>
      </c>
      <c r="N29" s="9" t="s">
        <v>24</v>
      </c>
      <c r="O29" s="17" t="s">
        <v>27</v>
      </c>
    </row>
    <row r="30" s="2" customFormat="1" customHeight="1" spans="1:15">
      <c r="A30" s="9">
        <v>27</v>
      </c>
      <c r="B30" s="9" t="s">
        <v>84</v>
      </c>
      <c r="C30" s="9" t="s">
        <v>85</v>
      </c>
      <c r="D30" s="9" t="s">
        <v>37</v>
      </c>
      <c r="E30" s="9" t="s">
        <v>86</v>
      </c>
      <c r="F30" s="9">
        <v>98.5</v>
      </c>
      <c r="G30" s="10">
        <v>65.667</v>
      </c>
      <c r="H30" s="10">
        <f t="shared" si="7"/>
        <v>26.2668</v>
      </c>
      <c r="I30" s="9">
        <v>87.67</v>
      </c>
      <c r="J30" s="10">
        <f t="shared" si="8"/>
        <v>52.602</v>
      </c>
      <c r="K30" s="10">
        <f t="shared" si="9"/>
        <v>78.8688</v>
      </c>
      <c r="L30" s="15">
        <f t="shared" si="10"/>
        <v>78.8688</v>
      </c>
      <c r="M30" s="9">
        <f t="shared" ref="M30:M32" si="15">RANK(L30,$L$30:$L$32)</f>
        <v>1</v>
      </c>
      <c r="N30" s="9" t="s">
        <v>39</v>
      </c>
      <c r="O30" s="16"/>
    </row>
    <row r="31" s="2" customFormat="1" customHeight="1" spans="1:15">
      <c r="A31" s="9">
        <v>28</v>
      </c>
      <c r="B31" s="9" t="s">
        <v>87</v>
      </c>
      <c r="C31" s="9" t="s">
        <v>85</v>
      </c>
      <c r="D31" s="9" t="s">
        <v>37</v>
      </c>
      <c r="E31" s="9" t="s">
        <v>88</v>
      </c>
      <c r="F31" s="9">
        <v>96.5</v>
      </c>
      <c r="G31" s="10">
        <v>64.333</v>
      </c>
      <c r="H31" s="10">
        <f t="shared" si="7"/>
        <v>25.7332</v>
      </c>
      <c r="I31" s="9">
        <v>84</v>
      </c>
      <c r="J31" s="10">
        <f t="shared" si="8"/>
        <v>50.4</v>
      </c>
      <c r="K31" s="10">
        <f t="shared" si="9"/>
        <v>76.1332</v>
      </c>
      <c r="L31" s="15">
        <f t="shared" si="10"/>
        <v>76.1332</v>
      </c>
      <c r="M31" s="9">
        <f t="shared" si="15"/>
        <v>2</v>
      </c>
      <c r="N31" s="9" t="s">
        <v>24</v>
      </c>
      <c r="O31" s="16"/>
    </row>
    <row r="32" s="2" customFormat="1" customHeight="1" spans="1:15">
      <c r="A32" s="9">
        <v>29</v>
      </c>
      <c r="B32" s="9" t="s">
        <v>89</v>
      </c>
      <c r="C32" s="9" t="s">
        <v>85</v>
      </c>
      <c r="D32" s="9" t="s">
        <v>37</v>
      </c>
      <c r="E32" s="9" t="s">
        <v>90</v>
      </c>
      <c r="F32" s="9">
        <v>93</v>
      </c>
      <c r="G32" s="10">
        <v>62</v>
      </c>
      <c r="H32" s="10">
        <f t="shared" si="7"/>
        <v>24.8</v>
      </c>
      <c r="I32" s="9">
        <v>85</v>
      </c>
      <c r="J32" s="10">
        <f t="shared" si="8"/>
        <v>51</v>
      </c>
      <c r="K32" s="10">
        <f t="shared" si="9"/>
        <v>75.8</v>
      </c>
      <c r="L32" s="15">
        <f t="shared" si="10"/>
        <v>75.8</v>
      </c>
      <c r="M32" s="9">
        <f t="shared" si="15"/>
        <v>3</v>
      </c>
      <c r="N32" s="9" t="s">
        <v>24</v>
      </c>
      <c r="O32" s="16"/>
    </row>
    <row r="33" s="2" customFormat="1" customHeight="1" spans="1:15">
      <c r="A33" s="9">
        <v>30</v>
      </c>
      <c r="B33" s="9" t="s">
        <v>91</v>
      </c>
      <c r="C33" s="9" t="s">
        <v>92</v>
      </c>
      <c r="D33" s="9" t="s">
        <v>37</v>
      </c>
      <c r="E33" s="9" t="s">
        <v>93</v>
      </c>
      <c r="F33" s="9">
        <v>91.5</v>
      </c>
      <c r="G33" s="10">
        <v>61</v>
      </c>
      <c r="H33" s="10">
        <f t="shared" si="7"/>
        <v>24.4</v>
      </c>
      <c r="I33" s="9">
        <v>88</v>
      </c>
      <c r="J33" s="10">
        <f t="shared" si="8"/>
        <v>52.8</v>
      </c>
      <c r="K33" s="10">
        <f t="shared" si="9"/>
        <v>77.2</v>
      </c>
      <c r="L33" s="15">
        <f t="shared" si="10"/>
        <v>77.2</v>
      </c>
      <c r="M33" s="9">
        <f>RANK(L33,$L$33:$L$34)</f>
        <v>1</v>
      </c>
      <c r="N33" s="9" t="s">
        <v>39</v>
      </c>
      <c r="O33" s="16"/>
    </row>
    <row r="34" s="2" customFormat="1" customHeight="1" spans="1:15">
      <c r="A34" s="9">
        <v>31</v>
      </c>
      <c r="B34" s="9" t="s">
        <v>94</v>
      </c>
      <c r="C34" s="9" t="s">
        <v>92</v>
      </c>
      <c r="D34" s="9" t="s">
        <v>37</v>
      </c>
      <c r="E34" s="9" t="s">
        <v>95</v>
      </c>
      <c r="F34" s="9">
        <v>96</v>
      </c>
      <c r="G34" s="10">
        <v>64</v>
      </c>
      <c r="H34" s="10">
        <f t="shared" si="7"/>
        <v>25.6</v>
      </c>
      <c r="I34" s="9">
        <v>85.67</v>
      </c>
      <c r="J34" s="10">
        <f t="shared" si="8"/>
        <v>51.402</v>
      </c>
      <c r="K34" s="10">
        <f t="shared" si="9"/>
        <v>77.002</v>
      </c>
      <c r="L34" s="15">
        <f t="shared" si="10"/>
        <v>77.002</v>
      </c>
      <c r="M34" s="9">
        <f>RANK(L34,$L$33:$L$34)</f>
        <v>2</v>
      </c>
      <c r="N34" s="9" t="s">
        <v>24</v>
      </c>
      <c r="O34" s="16"/>
    </row>
    <row r="35" s="2" customFormat="1" customHeight="1" spans="1:15">
      <c r="A35" s="9">
        <v>32</v>
      </c>
      <c r="B35" s="9" t="s">
        <v>96</v>
      </c>
      <c r="C35" s="9" t="s">
        <v>97</v>
      </c>
      <c r="D35" s="9" t="s">
        <v>37</v>
      </c>
      <c r="E35" s="9" t="s">
        <v>98</v>
      </c>
      <c r="F35" s="9">
        <v>101.5</v>
      </c>
      <c r="G35" s="10">
        <v>67.667</v>
      </c>
      <c r="H35" s="10">
        <f t="shared" si="7"/>
        <v>27.0668</v>
      </c>
      <c r="I35" s="9">
        <v>87.67</v>
      </c>
      <c r="J35" s="10">
        <f t="shared" si="8"/>
        <v>52.602</v>
      </c>
      <c r="K35" s="10">
        <f t="shared" si="9"/>
        <v>79.6688</v>
      </c>
      <c r="L35" s="15">
        <f t="shared" si="10"/>
        <v>79.6688</v>
      </c>
      <c r="M35" s="9">
        <f t="shared" ref="M35:M37" si="16">RANK(L35,$L$35:$L$37)</f>
        <v>1</v>
      </c>
      <c r="N35" s="9" t="s">
        <v>39</v>
      </c>
      <c r="O35" s="16"/>
    </row>
    <row r="36" s="2" customFormat="1" customHeight="1" spans="1:15">
      <c r="A36" s="9">
        <v>33</v>
      </c>
      <c r="B36" s="9" t="s">
        <v>99</v>
      </c>
      <c r="C36" s="9" t="s">
        <v>97</v>
      </c>
      <c r="D36" s="9" t="s">
        <v>37</v>
      </c>
      <c r="E36" s="9" t="s">
        <v>100</v>
      </c>
      <c r="F36" s="9">
        <v>103</v>
      </c>
      <c r="G36" s="10">
        <v>68.667</v>
      </c>
      <c r="H36" s="10">
        <f t="shared" si="7"/>
        <v>27.4668</v>
      </c>
      <c r="I36" s="9">
        <v>85.33</v>
      </c>
      <c r="J36" s="10">
        <f t="shared" si="8"/>
        <v>51.198</v>
      </c>
      <c r="K36" s="10">
        <f t="shared" si="9"/>
        <v>78.6648</v>
      </c>
      <c r="L36" s="15">
        <f t="shared" si="10"/>
        <v>78.6648</v>
      </c>
      <c r="M36" s="9">
        <f t="shared" si="16"/>
        <v>2</v>
      </c>
      <c r="N36" s="9" t="s">
        <v>24</v>
      </c>
      <c r="O36" s="16"/>
    </row>
    <row r="37" s="2" customFormat="1" customHeight="1" spans="1:15">
      <c r="A37" s="9">
        <v>34</v>
      </c>
      <c r="B37" s="9" t="s">
        <v>101</v>
      </c>
      <c r="C37" s="9" t="s">
        <v>97</v>
      </c>
      <c r="D37" s="9" t="s">
        <v>37</v>
      </c>
      <c r="E37" s="9" t="s">
        <v>102</v>
      </c>
      <c r="F37" s="9">
        <v>81.5</v>
      </c>
      <c r="G37" s="10">
        <v>54.333</v>
      </c>
      <c r="H37" s="10">
        <f t="shared" si="7"/>
        <v>21.7332</v>
      </c>
      <c r="I37" s="9">
        <v>82.67</v>
      </c>
      <c r="J37" s="10">
        <f t="shared" si="8"/>
        <v>49.602</v>
      </c>
      <c r="K37" s="10">
        <f t="shared" si="9"/>
        <v>71.3352</v>
      </c>
      <c r="L37" s="15">
        <f t="shared" si="10"/>
        <v>71.3352</v>
      </c>
      <c r="M37" s="9">
        <f t="shared" si="16"/>
        <v>3</v>
      </c>
      <c r="N37" s="9" t="s">
        <v>24</v>
      </c>
      <c r="O37" s="16"/>
    </row>
    <row r="38" s="2" customFormat="1" customHeight="1" spans="1:15">
      <c r="A38" s="9">
        <v>35</v>
      </c>
      <c r="B38" s="9" t="s">
        <v>103</v>
      </c>
      <c r="C38" s="9" t="s">
        <v>104</v>
      </c>
      <c r="D38" s="9" t="s">
        <v>19</v>
      </c>
      <c r="E38" s="9" t="s">
        <v>105</v>
      </c>
      <c r="F38" s="9">
        <v>104.5</v>
      </c>
      <c r="G38" s="10">
        <v>69.667</v>
      </c>
      <c r="H38" s="10">
        <f t="shared" si="7"/>
        <v>27.8668</v>
      </c>
      <c r="I38" s="9">
        <v>0</v>
      </c>
      <c r="J38" s="10">
        <f t="shared" si="8"/>
        <v>0</v>
      </c>
      <c r="K38" s="10">
        <f t="shared" si="9"/>
        <v>27.8668</v>
      </c>
      <c r="L38" s="15">
        <f t="shared" si="10"/>
        <v>27.8668</v>
      </c>
      <c r="M38" s="9">
        <f t="shared" ref="M38:M40" si="17">RANK(L38,$L$38:$L$40)</f>
        <v>1</v>
      </c>
      <c r="N38" s="9" t="s">
        <v>24</v>
      </c>
      <c r="O38" s="17" t="s">
        <v>27</v>
      </c>
    </row>
    <row r="39" s="2" customFormat="1" customHeight="1" spans="1:15">
      <c r="A39" s="9">
        <v>36</v>
      </c>
      <c r="B39" s="9" t="s">
        <v>106</v>
      </c>
      <c r="C39" s="9" t="s">
        <v>104</v>
      </c>
      <c r="D39" s="9" t="s">
        <v>19</v>
      </c>
      <c r="E39" s="9" t="s">
        <v>107</v>
      </c>
      <c r="F39" s="9">
        <v>103.5</v>
      </c>
      <c r="G39" s="10">
        <v>69</v>
      </c>
      <c r="H39" s="10">
        <f t="shared" si="7"/>
        <v>27.6</v>
      </c>
      <c r="I39" s="9">
        <v>0</v>
      </c>
      <c r="J39" s="10">
        <f t="shared" si="8"/>
        <v>0</v>
      </c>
      <c r="K39" s="10">
        <f t="shared" si="9"/>
        <v>27.6</v>
      </c>
      <c r="L39" s="15">
        <f t="shared" si="10"/>
        <v>27.6</v>
      </c>
      <c r="M39" s="9">
        <f t="shared" si="17"/>
        <v>2</v>
      </c>
      <c r="N39" s="9" t="s">
        <v>24</v>
      </c>
      <c r="O39" s="17" t="s">
        <v>27</v>
      </c>
    </row>
    <row r="40" s="2" customFormat="1" ht="11" customHeight="1" spans="1:15">
      <c r="A40" s="9">
        <v>37</v>
      </c>
      <c r="B40" s="9" t="s">
        <v>108</v>
      </c>
      <c r="C40" s="9" t="s">
        <v>104</v>
      </c>
      <c r="D40" s="9" t="s">
        <v>19</v>
      </c>
      <c r="E40" s="9" t="s">
        <v>109</v>
      </c>
      <c r="F40" s="9">
        <v>98.5</v>
      </c>
      <c r="G40" s="10">
        <v>65.667</v>
      </c>
      <c r="H40" s="10">
        <f t="shared" si="7"/>
        <v>26.2668</v>
      </c>
      <c r="I40" s="9">
        <v>0</v>
      </c>
      <c r="J40" s="10">
        <f t="shared" si="8"/>
        <v>0</v>
      </c>
      <c r="K40" s="10">
        <f t="shared" si="9"/>
        <v>26.2668</v>
      </c>
      <c r="L40" s="15">
        <f t="shared" si="10"/>
        <v>26.2668</v>
      </c>
      <c r="M40" s="9">
        <f t="shared" si="17"/>
        <v>3</v>
      </c>
      <c r="N40" s="9" t="s">
        <v>24</v>
      </c>
      <c r="O40" s="17" t="s">
        <v>27</v>
      </c>
    </row>
    <row r="41" s="2" customFormat="1" customHeight="1" spans="1:15">
      <c r="A41" s="9">
        <v>38</v>
      </c>
      <c r="B41" s="9" t="s">
        <v>110</v>
      </c>
      <c r="C41" s="9" t="s">
        <v>111</v>
      </c>
      <c r="D41" s="9" t="s">
        <v>19</v>
      </c>
      <c r="E41" s="9" t="s">
        <v>112</v>
      </c>
      <c r="F41" s="9">
        <v>104</v>
      </c>
      <c r="G41" s="10">
        <v>69.333</v>
      </c>
      <c r="H41" s="10">
        <f t="shared" si="7"/>
        <v>27.7332</v>
      </c>
      <c r="I41" s="9">
        <v>92</v>
      </c>
      <c r="J41" s="10">
        <f t="shared" si="8"/>
        <v>55.2</v>
      </c>
      <c r="K41" s="10">
        <f t="shared" si="9"/>
        <v>82.9332</v>
      </c>
      <c r="L41" s="15">
        <f t="shared" si="10"/>
        <v>82.9332</v>
      </c>
      <c r="M41" s="9">
        <f t="shared" ref="M41:M46" si="18">RANK(L41,$L$41:$L$46)</f>
        <v>1</v>
      </c>
      <c r="N41" s="9" t="s">
        <v>39</v>
      </c>
      <c r="O41" s="16"/>
    </row>
    <row r="42" s="2" customFormat="1" customHeight="1" spans="1:15">
      <c r="A42" s="9">
        <v>39</v>
      </c>
      <c r="B42" s="9" t="s">
        <v>113</v>
      </c>
      <c r="C42" s="9" t="s">
        <v>111</v>
      </c>
      <c r="D42" s="9" t="s">
        <v>19</v>
      </c>
      <c r="E42" s="9" t="s">
        <v>114</v>
      </c>
      <c r="F42" s="9">
        <v>101</v>
      </c>
      <c r="G42" s="10">
        <v>67.333</v>
      </c>
      <c r="H42" s="10">
        <f t="shared" si="7"/>
        <v>26.9332</v>
      </c>
      <c r="I42" s="9">
        <v>91</v>
      </c>
      <c r="J42" s="10">
        <f t="shared" si="8"/>
        <v>54.6</v>
      </c>
      <c r="K42" s="10">
        <f t="shared" si="9"/>
        <v>81.5332</v>
      </c>
      <c r="L42" s="15">
        <f t="shared" si="10"/>
        <v>81.5332</v>
      </c>
      <c r="M42" s="9">
        <f t="shared" si="18"/>
        <v>2</v>
      </c>
      <c r="N42" s="9" t="s">
        <v>39</v>
      </c>
      <c r="O42" s="16"/>
    </row>
    <row r="43" s="2" customFormat="1" customHeight="1" spans="1:15">
      <c r="A43" s="9">
        <v>40</v>
      </c>
      <c r="B43" s="9" t="s">
        <v>115</v>
      </c>
      <c r="C43" s="9" t="s">
        <v>111</v>
      </c>
      <c r="D43" s="9" t="s">
        <v>19</v>
      </c>
      <c r="E43" s="9" t="s">
        <v>116</v>
      </c>
      <c r="F43" s="9">
        <v>92.5</v>
      </c>
      <c r="G43" s="10">
        <v>61.667</v>
      </c>
      <c r="H43" s="10">
        <f t="shared" si="7"/>
        <v>24.6668</v>
      </c>
      <c r="I43" s="9">
        <v>93</v>
      </c>
      <c r="J43" s="10">
        <f t="shared" si="8"/>
        <v>55.8</v>
      </c>
      <c r="K43" s="10">
        <f t="shared" si="9"/>
        <v>80.4668</v>
      </c>
      <c r="L43" s="15">
        <f t="shared" si="10"/>
        <v>80.4668</v>
      </c>
      <c r="M43" s="9">
        <f t="shared" si="18"/>
        <v>3</v>
      </c>
      <c r="N43" s="9" t="s">
        <v>24</v>
      </c>
      <c r="O43" s="16"/>
    </row>
    <row r="44" s="2" customFormat="1" customHeight="1" spans="1:15">
      <c r="A44" s="9">
        <v>41</v>
      </c>
      <c r="B44" s="9" t="s">
        <v>117</v>
      </c>
      <c r="C44" s="9" t="s">
        <v>111</v>
      </c>
      <c r="D44" s="9" t="s">
        <v>19</v>
      </c>
      <c r="E44" s="9" t="s">
        <v>118</v>
      </c>
      <c r="F44" s="9">
        <v>94.5</v>
      </c>
      <c r="G44" s="10">
        <v>63</v>
      </c>
      <c r="H44" s="10">
        <f t="shared" si="7"/>
        <v>25.2</v>
      </c>
      <c r="I44" s="9">
        <v>89</v>
      </c>
      <c r="J44" s="10">
        <f t="shared" si="8"/>
        <v>53.4</v>
      </c>
      <c r="K44" s="10">
        <f t="shared" si="9"/>
        <v>78.6</v>
      </c>
      <c r="L44" s="15">
        <f t="shared" si="10"/>
        <v>78.6</v>
      </c>
      <c r="M44" s="9">
        <f t="shared" si="18"/>
        <v>4</v>
      </c>
      <c r="N44" s="9" t="s">
        <v>24</v>
      </c>
      <c r="O44" s="16"/>
    </row>
    <row r="45" s="2" customFormat="1" customHeight="1" spans="1:15">
      <c r="A45" s="9">
        <v>42</v>
      </c>
      <c r="B45" s="9" t="s">
        <v>119</v>
      </c>
      <c r="C45" s="9" t="s">
        <v>111</v>
      </c>
      <c r="D45" s="9" t="s">
        <v>19</v>
      </c>
      <c r="E45" s="9" t="s">
        <v>120</v>
      </c>
      <c r="F45" s="9">
        <v>100</v>
      </c>
      <c r="G45" s="10">
        <v>66.667</v>
      </c>
      <c r="H45" s="10">
        <f t="shared" si="7"/>
        <v>26.6668</v>
      </c>
      <c r="I45" s="9">
        <v>0</v>
      </c>
      <c r="J45" s="10">
        <f t="shared" si="8"/>
        <v>0</v>
      </c>
      <c r="K45" s="10">
        <f t="shared" si="9"/>
        <v>26.6668</v>
      </c>
      <c r="L45" s="15">
        <f t="shared" si="10"/>
        <v>26.6668</v>
      </c>
      <c r="M45" s="9">
        <f t="shared" si="18"/>
        <v>5</v>
      </c>
      <c r="N45" s="9" t="s">
        <v>24</v>
      </c>
      <c r="O45" s="17" t="s">
        <v>27</v>
      </c>
    </row>
    <row r="46" s="2" customFormat="1" customHeight="1" spans="1:15">
      <c r="A46" s="9">
        <v>43</v>
      </c>
      <c r="B46" s="9" t="s">
        <v>121</v>
      </c>
      <c r="C46" s="9" t="s">
        <v>111</v>
      </c>
      <c r="D46" s="9" t="s">
        <v>19</v>
      </c>
      <c r="E46" s="9" t="s">
        <v>122</v>
      </c>
      <c r="F46" s="9">
        <v>91.5</v>
      </c>
      <c r="G46" s="10">
        <v>61</v>
      </c>
      <c r="H46" s="10">
        <f t="shared" si="7"/>
        <v>24.4</v>
      </c>
      <c r="I46" s="9">
        <v>0</v>
      </c>
      <c r="J46" s="10">
        <f t="shared" si="8"/>
        <v>0</v>
      </c>
      <c r="K46" s="10">
        <f t="shared" si="9"/>
        <v>24.4</v>
      </c>
      <c r="L46" s="15">
        <f t="shared" si="10"/>
        <v>24.4</v>
      </c>
      <c r="M46" s="9">
        <f t="shared" si="18"/>
        <v>6</v>
      </c>
      <c r="N46" s="9" t="s">
        <v>24</v>
      </c>
      <c r="O46" s="17" t="s">
        <v>27</v>
      </c>
    </row>
    <row r="47" s="2" customFormat="1" customHeight="1" spans="1:15">
      <c r="A47" s="9">
        <v>44</v>
      </c>
      <c r="B47" s="9" t="s">
        <v>123</v>
      </c>
      <c r="C47" s="9" t="s">
        <v>124</v>
      </c>
      <c r="D47" s="9" t="s">
        <v>19</v>
      </c>
      <c r="E47" s="9" t="s">
        <v>125</v>
      </c>
      <c r="F47" s="9">
        <v>91</v>
      </c>
      <c r="G47" s="10">
        <v>60.667</v>
      </c>
      <c r="H47" s="10">
        <f t="shared" si="7"/>
        <v>24.2668</v>
      </c>
      <c r="I47" s="9">
        <v>87.33</v>
      </c>
      <c r="J47" s="10">
        <f t="shared" si="8"/>
        <v>52.398</v>
      </c>
      <c r="K47" s="10">
        <f t="shared" si="9"/>
        <v>76.6648</v>
      </c>
      <c r="L47" s="15">
        <f t="shared" si="10"/>
        <v>76.6648</v>
      </c>
      <c r="M47" s="9">
        <f t="shared" ref="M47:M52" si="19">RANK(L47,$L$47:$L$52)</f>
        <v>1</v>
      </c>
      <c r="N47" s="9" t="s">
        <v>39</v>
      </c>
      <c r="O47" s="16"/>
    </row>
    <row r="48" s="2" customFormat="1" customHeight="1" spans="1:15">
      <c r="A48" s="9">
        <v>45</v>
      </c>
      <c r="B48" s="9" t="s">
        <v>126</v>
      </c>
      <c r="C48" s="9" t="s">
        <v>124</v>
      </c>
      <c r="D48" s="9" t="s">
        <v>19</v>
      </c>
      <c r="E48" s="9" t="s">
        <v>127</v>
      </c>
      <c r="F48" s="9">
        <v>92</v>
      </c>
      <c r="G48" s="10">
        <v>61.333</v>
      </c>
      <c r="H48" s="10">
        <f t="shared" si="7"/>
        <v>24.5332</v>
      </c>
      <c r="I48" s="9">
        <v>86.67</v>
      </c>
      <c r="J48" s="10">
        <f t="shared" si="8"/>
        <v>52.002</v>
      </c>
      <c r="K48" s="10">
        <f t="shared" si="9"/>
        <v>76.5352</v>
      </c>
      <c r="L48" s="15">
        <f t="shared" si="10"/>
        <v>76.5352</v>
      </c>
      <c r="M48" s="9">
        <f t="shared" si="19"/>
        <v>2</v>
      </c>
      <c r="N48" s="9" t="s">
        <v>39</v>
      </c>
      <c r="O48" s="16"/>
    </row>
    <row r="49" s="2" customFormat="1" customHeight="1" spans="1:15">
      <c r="A49" s="9">
        <v>46</v>
      </c>
      <c r="B49" s="9" t="s">
        <v>128</v>
      </c>
      <c r="C49" s="9" t="s">
        <v>124</v>
      </c>
      <c r="D49" s="9" t="s">
        <v>19</v>
      </c>
      <c r="E49" s="9" t="s">
        <v>129</v>
      </c>
      <c r="F49" s="9">
        <v>75.5</v>
      </c>
      <c r="G49" s="10">
        <v>50.333</v>
      </c>
      <c r="H49" s="10">
        <f t="shared" si="7"/>
        <v>20.1332</v>
      </c>
      <c r="I49" s="9">
        <v>89.67</v>
      </c>
      <c r="J49" s="10">
        <f t="shared" si="8"/>
        <v>53.802</v>
      </c>
      <c r="K49" s="10">
        <f t="shared" si="9"/>
        <v>73.9352</v>
      </c>
      <c r="L49" s="15">
        <f t="shared" si="10"/>
        <v>73.9352</v>
      </c>
      <c r="M49" s="9">
        <f t="shared" si="19"/>
        <v>3</v>
      </c>
      <c r="N49" s="9" t="s">
        <v>24</v>
      </c>
      <c r="O49" s="16"/>
    </row>
    <row r="50" s="2" customFormat="1" customHeight="1" spans="1:15">
      <c r="A50" s="9">
        <v>47</v>
      </c>
      <c r="B50" s="9" t="s">
        <v>130</v>
      </c>
      <c r="C50" s="9" t="s">
        <v>124</v>
      </c>
      <c r="D50" s="9" t="s">
        <v>19</v>
      </c>
      <c r="E50" s="9" t="s">
        <v>131</v>
      </c>
      <c r="F50" s="9">
        <v>72.5</v>
      </c>
      <c r="G50" s="10">
        <v>48.333</v>
      </c>
      <c r="H50" s="10">
        <f t="shared" si="7"/>
        <v>19.3332</v>
      </c>
      <c r="I50" s="9">
        <v>89.33</v>
      </c>
      <c r="J50" s="10">
        <f t="shared" si="8"/>
        <v>53.598</v>
      </c>
      <c r="K50" s="10">
        <f t="shared" si="9"/>
        <v>72.9312</v>
      </c>
      <c r="L50" s="15">
        <f t="shared" si="10"/>
        <v>72.9312</v>
      </c>
      <c r="M50" s="9">
        <f t="shared" si="19"/>
        <v>4</v>
      </c>
      <c r="N50" s="9" t="s">
        <v>24</v>
      </c>
      <c r="O50" s="16"/>
    </row>
    <row r="51" s="2" customFormat="1" customHeight="1" spans="1:15">
      <c r="A51" s="9">
        <v>48</v>
      </c>
      <c r="B51" s="9" t="s">
        <v>132</v>
      </c>
      <c r="C51" s="9" t="s">
        <v>124</v>
      </c>
      <c r="D51" s="9" t="s">
        <v>19</v>
      </c>
      <c r="E51" s="9" t="s">
        <v>133</v>
      </c>
      <c r="F51" s="9">
        <v>77</v>
      </c>
      <c r="G51" s="10">
        <v>51.333</v>
      </c>
      <c r="H51" s="10">
        <f t="shared" si="7"/>
        <v>20.5332</v>
      </c>
      <c r="I51" s="9">
        <v>85.33</v>
      </c>
      <c r="J51" s="10">
        <f t="shared" si="8"/>
        <v>51.198</v>
      </c>
      <c r="K51" s="10">
        <f t="shared" si="9"/>
        <v>71.7312</v>
      </c>
      <c r="L51" s="15">
        <f t="shared" si="10"/>
        <v>71.7312</v>
      </c>
      <c r="M51" s="9">
        <f t="shared" si="19"/>
        <v>5</v>
      </c>
      <c r="N51" s="9" t="s">
        <v>24</v>
      </c>
      <c r="O51" s="16"/>
    </row>
    <row r="52" s="2" customFormat="1" customHeight="1" spans="1:15">
      <c r="A52" s="9">
        <v>49</v>
      </c>
      <c r="B52" s="9" t="s">
        <v>134</v>
      </c>
      <c r="C52" s="9" t="s">
        <v>124</v>
      </c>
      <c r="D52" s="9" t="s">
        <v>19</v>
      </c>
      <c r="E52" s="9" t="s">
        <v>135</v>
      </c>
      <c r="F52" s="9">
        <v>73</v>
      </c>
      <c r="G52" s="10">
        <v>48.667</v>
      </c>
      <c r="H52" s="10">
        <f t="shared" si="7"/>
        <v>19.4668</v>
      </c>
      <c r="I52" s="9">
        <v>86.33</v>
      </c>
      <c r="J52" s="10">
        <f t="shared" si="8"/>
        <v>51.798</v>
      </c>
      <c r="K52" s="10">
        <f t="shared" si="9"/>
        <v>71.2648</v>
      </c>
      <c r="L52" s="15">
        <f t="shared" si="10"/>
        <v>71.2648</v>
      </c>
      <c r="M52" s="9">
        <f t="shared" si="19"/>
        <v>6</v>
      </c>
      <c r="N52" s="9" t="s">
        <v>24</v>
      </c>
      <c r="O52" s="16"/>
    </row>
    <row r="53" s="2" customFormat="1" customHeight="1" spans="1:15">
      <c r="A53" s="9">
        <v>50</v>
      </c>
      <c r="B53" s="9" t="s">
        <v>136</v>
      </c>
      <c r="C53" s="9" t="s">
        <v>137</v>
      </c>
      <c r="D53" s="9" t="s">
        <v>37</v>
      </c>
      <c r="E53" s="9" t="s">
        <v>138</v>
      </c>
      <c r="F53" s="9">
        <v>100</v>
      </c>
      <c r="G53" s="10">
        <v>66.667</v>
      </c>
      <c r="H53" s="10">
        <f t="shared" si="7"/>
        <v>26.6668</v>
      </c>
      <c r="I53" s="9">
        <v>90</v>
      </c>
      <c r="J53" s="10">
        <f t="shared" si="8"/>
        <v>54</v>
      </c>
      <c r="K53" s="10">
        <f t="shared" si="9"/>
        <v>80.6668</v>
      </c>
      <c r="L53" s="15">
        <f t="shared" si="10"/>
        <v>80.6668</v>
      </c>
      <c r="M53" s="9">
        <f t="shared" ref="M53:M61" si="20">RANK(L53,$L$53:$L$61)</f>
        <v>1</v>
      </c>
      <c r="N53" s="9" t="s">
        <v>39</v>
      </c>
      <c r="O53" s="16"/>
    </row>
    <row r="54" s="2" customFormat="1" customHeight="1" spans="1:15">
      <c r="A54" s="9">
        <v>51</v>
      </c>
      <c r="B54" s="9" t="s">
        <v>139</v>
      </c>
      <c r="C54" s="9" t="s">
        <v>137</v>
      </c>
      <c r="D54" s="9" t="s">
        <v>37</v>
      </c>
      <c r="E54" s="9" t="s">
        <v>140</v>
      </c>
      <c r="F54" s="9">
        <v>93</v>
      </c>
      <c r="G54" s="10">
        <v>62</v>
      </c>
      <c r="H54" s="10">
        <f t="shared" si="7"/>
        <v>24.8</v>
      </c>
      <c r="I54" s="9">
        <v>90.33</v>
      </c>
      <c r="J54" s="10">
        <f t="shared" si="8"/>
        <v>54.198</v>
      </c>
      <c r="K54" s="10">
        <f t="shared" si="9"/>
        <v>78.998</v>
      </c>
      <c r="L54" s="15">
        <f t="shared" si="10"/>
        <v>78.998</v>
      </c>
      <c r="M54" s="9">
        <f t="shared" si="20"/>
        <v>2</v>
      </c>
      <c r="N54" s="9" t="s">
        <v>39</v>
      </c>
      <c r="O54" s="16"/>
    </row>
    <row r="55" s="2" customFormat="1" customHeight="1" spans="1:15">
      <c r="A55" s="9">
        <v>52</v>
      </c>
      <c r="B55" s="9" t="s">
        <v>141</v>
      </c>
      <c r="C55" s="9" t="s">
        <v>137</v>
      </c>
      <c r="D55" s="9" t="s">
        <v>37</v>
      </c>
      <c r="E55" s="9" t="s">
        <v>142</v>
      </c>
      <c r="F55" s="9">
        <v>95</v>
      </c>
      <c r="G55" s="10">
        <v>63.333</v>
      </c>
      <c r="H55" s="10">
        <f t="shared" si="7"/>
        <v>25.3332</v>
      </c>
      <c r="I55" s="9">
        <v>88.33</v>
      </c>
      <c r="J55" s="10">
        <f t="shared" si="8"/>
        <v>52.998</v>
      </c>
      <c r="K55" s="10">
        <f t="shared" si="9"/>
        <v>78.3312</v>
      </c>
      <c r="L55" s="15">
        <f t="shared" si="10"/>
        <v>78.3312</v>
      </c>
      <c r="M55" s="9">
        <f t="shared" si="20"/>
        <v>3</v>
      </c>
      <c r="N55" s="9" t="s">
        <v>39</v>
      </c>
      <c r="O55" s="16"/>
    </row>
    <row r="56" s="2" customFormat="1" customHeight="1" spans="1:15">
      <c r="A56" s="9">
        <v>53</v>
      </c>
      <c r="B56" s="9" t="s">
        <v>143</v>
      </c>
      <c r="C56" s="9" t="s">
        <v>137</v>
      </c>
      <c r="D56" s="9" t="s">
        <v>37</v>
      </c>
      <c r="E56" s="9" t="s">
        <v>144</v>
      </c>
      <c r="F56" s="9">
        <v>91</v>
      </c>
      <c r="G56" s="10">
        <v>60.667</v>
      </c>
      <c r="H56" s="10">
        <f t="shared" si="7"/>
        <v>24.2668</v>
      </c>
      <c r="I56" s="9">
        <v>89.67</v>
      </c>
      <c r="J56" s="10">
        <f t="shared" si="8"/>
        <v>53.802</v>
      </c>
      <c r="K56" s="10">
        <f t="shared" si="9"/>
        <v>78.0688</v>
      </c>
      <c r="L56" s="15">
        <f t="shared" si="10"/>
        <v>78.0688</v>
      </c>
      <c r="M56" s="9">
        <f t="shared" si="20"/>
        <v>4</v>
      </c>
      <c r="N56" s="9" t="s">
        <v>24</v>
      </c>
      <c r="O56" s="16"/>
    </row>
    <row r="57" s="2" customFormat="1" customHeight="1" spans="1:15">
      <c r="A57" s="9">
        <v>54</v>
      </c>
      <c r="B57" s="9" t="s">
        <v>145</v>
      </c>
      <c r="C57" s="9" t="s">
        <v>137</v>
      </c>
      <c r="D57" s="9" t="s">
        <v>37</v>
      </c>
      <c r="E57" s="9" t="s">
        <v>146</v>
      </c>
      <c r="F57" s="9">
        <v>86.5</v>
      </c>
      <c r="G57" s="10">
        <v>57.667</v>
      </c>
      <c r="H57" s="10">
        <f t="shared" si="7"/>
        <v>23.0668</v>
      </c>
      <c r="I57" s="9">
        <v>91.67</v>
      </c>
      <c r="J57" s="10">
        <f t="shared" si="8"/>
        <v>55.002</v>
      </c>
      <c r="K57" s="10">
        <f t="shared" si="9"/>
        <v>78.0688</v>
      </c>
      <c r="L57" s="15">
        <f t="shared" si="10"/>
        <v>78.0688</v>
      </c>
      <c r="M57" s="9">
        <f t="shared" si="20"/>
        <v>4</v>
      </c>
      <c r="N57" s="9" t="s">
        <v>24</v>
      </c>
      <c r="O57" s="16"/>
    </row>
    <row r="58" s="2" customFormat="1" customHeight="1" spans="1:15">
      <c r="A58" s="9">
        <v>55</v>
      </c>
      <c r="B58" s="9" t="s">
        <v>147</v>
      </c>
      <c r="C58" s="9" t="s">
        <v>137</v>
      </c>
      <c r="D58" s="9" t="s">
        <v>37</v>
      </c>
      <c r="E58" s="9" t="s">
        <v>148</v>
      </c>
      <c r="F58" s="9">
        <v>98.5</v>
      </c>
      <c r="G58" s="10">
        <v>65.667</v>
      </c>
      <c r="H58" s="10">
        <f t="shared" si="7"/>
        <v>26.2668</v>
      </c>
      <c r="I58" s="9">
        <v>84.67</v>
      </c>
      <c r="J58" s="10">
        <f t="shared" si="8"/>
        <v>50.802</v>
      </c>
      <c r="K58" s="10">
        <f t="shared" si="9"/>
        <v>77.0688</v>
      </c>
      <c r="L58" s="15">
        <f t="shared" si="10"/>
        <v>77.0688</v>
      </c>
      <c r="M58" s="9">
        <f t="shared" si="20"/>
        <v>6</v>
      </c>
      <c r="N58" s="9" t="s">
        <v>24</v>
      </c>
      <c r="O58" s="16"/>
    </row>
    <row r="59" s="2" customFormat="1" customHeight="1" spans="1:15">
      <c r="A59" s="9">
        <v>56</v>
      </c>
      <c r="B59" s="9" t="s">
        <v>149</v>
      </c>
      <c r="C59" s="9" t="s">
        <v>137</v>
      </c>
      <c r="D59" s="9" t="s">
        <v>37</v>
      </c>
      <c r="E59" s="9" t="s">
        <v>150</v>
      </c>
      <c r="F59" s="9">
        <v>92</v>
      </c>
      <c r="G59" s="10">
        <v>61.333</v>
      </c>
      <c r="H59" s="10">
        <f t="shared" si="7"/>
        <v>24.5332</v>
      </c>
      <c r="I59" s="9">
        <v>86.33</v>
      </c>
      <c r="J59" s="10">
        <f t="shared" si="8"/>
        <v>51.798</v>
      </c>
      <c r="K59" s="10">
        <f t="shared" si="9"/>
        <v>76.3312</v>
      </c>
      <c r="L59" s="15">
        <f t="shared" si="10"/>
        <v>76.3312</v>
      </c>
      <c r="M59" s="9">
        <f t="shared" si="20"/>
        <v>7</v>
      </c>
      <c r="N59" s="9" t="s">
        <v>24</v>
      </c>
      <c r="O59" s="16"/>
    </row>
    <row r="60" s="2" customFormat="1" customHeight="1" spans="1:15">
      <c r="A60" s="9">
        <v>57</v>
      </c>
      <c r="B60" s="9" t="s">
        <v>151</v>
      </c>
      <c r="C60" s="9" t="s">
        <v>137</v>
      </c>
      <c r="D60" s="9" t="s">
        <v>37</v>
      </c>
      <c r="E60" s="9" t="s">
        <v>152</v>
      </c>
      <c r="F60" s="9">
        <v>92.5</v>
      </c>
      <c r="G60" s="10">
        <v>61.667</v>
      </c>
      <c r="H60" s="10">
        <f t="shared" si="7"/>
        <v>24.6668</v>
      </c>
      <c r="I60" s="9">
        <v>82.33</v>
      </c>
      <c r="J60" s="10">
        <f t="shared" si="8"/>
        <v>49.398</v>
      </c>
      <c r="K60" s="10">
        <f t="shared" si="9"/>
        <v>74.0648</v>
      </c>
      <c r="L60" s="15">
        <f t="shared" si="10"/>
        <v>74.0648</v>
      </c>
      <c r="M60" s="9">
        <f t="shared" si="20"/>
        <v>8</v>
      </c>
      <c r="N60" s="9" t="s">
        <v>24</v>
      </c>
      <c r="O60" s="16"/>
    </row>
    <row r="61" s="2" customFormat="1" customHeight="1" spans="1:15">
      <c r="A61" s="9">
        <v>58</v>
      </c>
      <c r="B61" s="9" t="s">
        <v>153</v>
      </c>
      <c r="C61" s="9" t="s">
        <v>137</v>
      </c>
      <c r="D61" s="9" t="s">
        <v>37</v>
      </c>
      <c r="E61" s="9" t="s">
        <v>154</v>
      </c>
      <c r="F61" s="9">
        <v>113</v>
      </c>
      <c r="G61" s="10">
        <v>75.333</v>
      </c>
      <c r="H61" s="10">
        <f t="shared" si="7"/>
        <v>30.1332</v>
      </c>
      <c r="I61" s="9">
        <v>0</v>
      </c>
      <c r="J61" s="10">
        <f t="shared" si="8"/>
        <v>0</v>
      </c>
      <c r="K61" s="10">
        <f t="shared" si="9"/>
        <v>30.1332</v>
      </c>
      <c r="L61" s="15">
        <f t="shared" si="10"/>
        <v>30.1332</v>
      </c>
      <c r="M61" s="9">
        <f t="shared" si="20"/>
        <v>9</v>
      </c>
      <c r="N61" s="9" t="s">
        <v>24</v>
      </c>
      <c r="O61" s="17" t="s">
        <v>27</v>
      </c>
    </row>
    <row r="62" s="2" customFormat="1" customHeight="1" spans="1:15">
      <c r="A62" s="9">
        <v>59</v>
      </c>
      <c r="B62" s="9" t="s">
        <v>155</v>
      </c>
      <c r="C62" s="9" t="s">
        <v>156</v>
      </c>
      <c r="D62" s="9" t="s">
        <v>157</v>
      </c>
      <c r="E62" s="9" t="s">
        <v>158</v>
      </c>
      <c r="F62" s="9">
        <v>100</v>
      </c>
      <c r="G62" s="10">
        <v>66.667</v>
      </c>
      <c r="H62" s="10">
        <f t="shared" si="7"/>
        <v>26.6668</v>
      </c>
      <c r="I62" s="9">
        <v>93</v>
      </c>
      <c r="J62" s="10">
        <f t="shared" si="8"/>
        <v>55.8</v>
      </c>
      <c r="K62" s="10">
        <f t="shared" si="9"/>
        <v>82.4668</v>
      </c>
      <c r="L62" s="15">
        <f t="shared" si="10"/>
        <v>82.4668</v>
      </c>
      <c r="M62" s="9">
        <f t="shared" ref="M62:M70" si="21">RANK(L62,$L$62:$L$70)</f>
        <v>1</v>
      </c>
      <c r="N62" s="9" t="s">
        <v>39</v>
      </c>
      <c r="O62" s="16"/>
    </row>
    <row r="63" s="2" customFormat="1" customHeight="1" spans="1:15">
      <c r="A63" s="9">
        <v>60</v>
      </c>
      <c r="B63" s="9" t="s">
        <v>159</v>
      </c>
      <c r="C63" s="9" t="s">
        <v>156</v>
      </c>
      <c r="D63" s="9" t="s">
        <v>157</v>
      </c>
      <c r="E63" s="9" t="s">
        <v>160</v>
      </c>
      <c r="F63" s="9">
        <v>101.5</v>
      </c>
      <c r="G63" s="10">
        <v>67.667</v>
      </c>
      <c r="H63" s="10">
        <f t="shared" si="7"/>
        <v>27.0668</v>
      </c>
      <c r="I63" s="9">
        <v>91.5</v>
      </c>
      <c r="J63" s="10">
        <f t="shared" si="8"/>
        <v>54.9</v>
      </c>
      <c r="K63" s="10">
        <f t="shared" si="9"/>
        <v>81.9668</v>
      </c>
      <c r="L63" s="15">
        <f t="shared" si="10"/>
        <v>81.9668</v>
      </c>
      <c r="M63" s="9">
        <f t="shared" si="21"/>
        <v>2</v>
      </c>
      <c r="N63" s="9" t="s">
        <v>39</v>
      </c>
      <c r="O63" s="16"/>
    </row>
    <row r="64" s="2" customFormat="1" customHeight="1" spans="1:15">
      <c r="A64" s="9">
        <v>61</v>
      </c>
      <c r="B64" s="9" t="s">
        <v>161</v>
      </c>
      <c r="C64" s="9" t="s">
        <v>156</v>
      </c>
      <c r="D64" s="9" t="s">
        <v>157</v>
      </c>
      <c r="E64" s="9" t="s">
        <v>162</v>
      </c>
      <c r="F64" s="9">
        <v>103</v>
      </c>
      <c r="G64" s="10">
        <v>68.667</v>
      </c>
      <c r="H64" s="10">
        <f t="shared" si="7"/>
        <v>27.4668</v>
      </c>
      <c r="I64" s="9">
        <v>90.67</v>
      </c>
      <c r="J64" s="10">
        <f t="shared" si="8"/>
        <v>54.402</v>
      </c>
      <c r="K64" s="10">
        <f t="shared" si="9"/>
        <v>81.8688</v>
      </c>
      <c r="L64" s="15">
        <f t="shared" si="10"/>
        <v>81.8688</v>
      </c>
      <c r="M64" s="9">
        <f t="shared" si="21"/>
        <v>3</v>
      </c>
      <c r="N64" s="9" t="s">
        <v>39</v>
      </c>
      <c r="O64" s="16"/>
    </row>
    <row r="65" s="2" customFormat="1" customHeight="1" spans="1:15">
      <c r="A65" s="9">
        <v>62</v>
      </c>
      <c r="B65" s="9" t="s">
        <v>163</v>
      </c>
      <c r="C65" s="9" t="s">
        <v>156</v>
      </c>
      <c r="D65" s="9" t="s">
        <v>157</v>
      </c>
      <c r="E65" s="9" t="s">
        <v>164</v>
      </c>
      <c r="F65" s="9">
        <v>102</v>
      </c>
      <c r="G65" s="10">
        <v>68</v>
      </c>
      <c r="H65" s="10">
        <f t="shared" si="7"/>
        <v>27.2</v>
      </c>
      <c r="I65" s="9">
        <v>87.67</v>
      </c>
      <c r="J65" s="10">
        <f t="shared" si="8"/>
        <v>52.602</v>
      </c>
      <c r="K65" s="10">
        <f t="shared" si="9"/>
        <v>79.802</v>
      </c>
      <c r="L65" s="15">
        <f t="shared" si="10"/>
        <v>79.802</v>
      </c>
      <c r="M65" s="9">
        <f t="shared" si="21"/>
        <v>4</v>
      </c>
      <c r="N65" s="9" t="s">
        <v>24</v>
      </c>
      <c r="O65" s="16"/>
    </row>
    <row r="66" s="2" customFormat="1" customHeight="1" spans="1:15">
      <c r="A66" s="9">
        <v>63</v>
      </c>
      <c r="B66" s="9" t="s">
        <v>165</v>
      </c>
      <c r="C66" s="9" t="s">
        <v>156</v>
      </c>
      <c r="D66" s="9" t="s">
        <v>157</v>
      </c>
      <c r="E66" s="9" t="s">
        <v>166</v>
      </c>
      <c r="F66" s="9">
        <v>104.5</v>
      </c>
      <c r="G66" s="10">
        <v>69.667</v>
      </c>
      <c r="H66" s="10">
        <f t="shared" si="7"/>
        <v>27.8668</v>
      </c>
      <c r="I66" s="9">
        <v>86.33</v>
      </c>
      <c r="J66" s="10">
        <f t="shared" si="8"/>
        <v>51.798</v>
      </c>
      <c r="K66" s="10">
        <f t="shared" si="9"/>
        <v>79.6648</v>
      </c>
      <c r="L66" s="15">
        <f t="shared" si="10"/>
        <v>79.6648</v>
      </c>
      <c r="M66" s="9">
        <f t="shared" si="21"/>
        <v>5</v>
      </c>
      <c r="N66" s="9" t="s">
        <v>24</v>
      </c>
      <c r="O66" s="16"/>
    </row>
    <row r="67" s="2" customFormat="1" customHeight="1" spans="1:15">
      <c r="A67" s="9">
        <v>64</v>
      </c>
      <c r="B67" s="9" t="s">
        <v>167</v>
      </c>
      <c r="C67" s="9" t="s">
        <v>156</v>
      </c>
      <c r="D67" s="9" t="s">
        <v>157</v>
      </c>
      <c r="E67" s="9" t="s">
        <v>168</v>
      </c>
      <c r="F67" s="9">
        <v>101</v>
      </c>
      <c r="G67" s="10">
        <v>67.333</v>
      </c>
      <c r="H67" s="10">
        <f t="shared" si="7"/>
        <v>26.9332</v>
      </c>
      <c r="I67" s="9">
        <v>87.33</v>
      </c>
      <c r="J67" s="10">
        <f t="shared" si="8"/>
        <v>52.398</v>
      </c>
      <c r="K67" s="10">
        <f t="shared" si="9"/>
        <v>79.3312</v>
      </c>
      <c r="L67" s="15">
        <f t="shared" si="10"/>
        <v>79.3312</v>
      </c>
      <c r="M67" s="9">
        <f t="shared" si="21"/>
        <v>6</v>
      </c>
      <c r="N67" s="9" t="s">
        <v>24</v>
      </c>
      <c r="O67" s="16"/>
    </row>
    <row r="68" s="2" customFormat="1" customHeight="1" spans="1:15">
      <c r="A68" s="9">
        <v>65</v>
      </c>
      <c r="B68" s="9" t="s">
        <v>169</v>
      </c>
      <c r="C68" s="9" t="s">
        <v>156</v>
      </c>
      <c r="D68" s="9" t="s">
        <v>157</v>
      </c>
      <c r="E68" s="9" t="s">
        <v>170</v>
      </c>
      <c r="F68" s="9">
        <v>105</v>
      </c>
      <c r="G68" s="10">
        <v>70</v>
      </c>
      <c r="H68" s="10">
        <f t="shared" ref="H68:H106" si="22">G68*0.4</f>
        <v>28</v>
      </c>
      <c r="I68" s="9">
        <v>83.17</v>
      </c>
      <c r="J68" s="10">
        <f t="shared" ref="J68:J106" si="23">I68*0.6</f>
        <v>49.902</v>
      </c>
      <c r="K68" s="10">
        <f t="shared" ref="K68:K106" si="24">H68+J68</f>
        <v>77.902</v>
      </c>
      <c r="L68" s="15">
        <f t="shared" ref="L68:L106" si="25">G68*0.4+I68*0.6</f>
        <v>77.902</v>
      </c>
      <c r="M68" s="9">
        <f t="shared" si="21"/>
        <v>7</v>
      </c>
      <c r="N68" s="9" t="s">
        <v>24</v>
      </c>
      <c r="O68" s="16"/>
    </row>
    <row r="69" s="2" customFormat="1" customHeight="1" spans="1:15">
      <c r="A69" s="9">
        <v>66</v>
      </c>
      <c r="B69" s="9" t="s">
        <v>171</v>
      </c>
      <c r="C69" s="9" t="s">
        <v>156</v>
      </c>
      <c r="D69" s="9" t="s">
        <v>157</v>
      </c>
      <c r="E69" s="9" t="s">
        <v>172</v>
      </c>
      <c r="F69" s="9">
        <v>103</v>
      </c>
      <c r="G69" s="10">
        <v>68.667</v>
      </c>
      <c r="H69" s="10">
        <f t="shared" si="22"/>
        <v>27.4668</v>
      </c>
      <c r="I69" s="9">
        <v>80</v>
      </c>
      <c r="J69" s="10">
        <f t="shared" si="23"/>
        <v>48</v>
      </c>
      <c r="K69" s="10">
        <f t="shared" si="24"/>
        <v>75.4668</v>
      </c>
      <c r="L69" s="15">
        <f t="shared" si="25"/>
        <v>75.4668</v>
      </c>
      <c r="M69" s="9">
        <f t="shared" si="21"/>
        <v>8</v>
      </c>
      <c r="N69" s="9" t="s">
        <v>24</v>
      </c>
      <c r="O69" s="16"/>
    </row>
    <row r="70" s="2" customFormat="1" customHeight="1" spans="1:15">
      <c r="A70" s="9">
        <v>67</v>
      </c>
      <c r="B70" s="9" t="s">
        <v>173</v>
      </c>
      <c r="C70" s="9" t="s">
        <v>156</v>
      </c>
      <c r="D70" s="9" t="s">
        <v>157</v>
      </c>
      <c r="E70" s="9" t="s">
        <v>174</v>
      </c>
      <c r="F70" s="9">
        <v>100</v>
      </c>
      <c r="G70" s="10">
        <v>66.667</v>
      </c>
      <c r="H70" s="10">
        <f t="shared" si="22"/>
        <v>26.6668</v>
      </c>
      <c r="I70" s="9">
        <v>80.67</v>
      </c>
      <c r="J70" s="10">
        <f t="shared" si="23"/>
        <v>48.402</v>
      </c>
      <c r="K70" s="10">
        <f t="shared" si="24"/>
        <v>75.0688</v>
      </c>
      <c r="L70" s="15">
        <f t="shared" si="25"/>
        <v>75.0688</v>
      </c>
      <c r="M70" s="9">
        <f t="shared" si="21"/>
        <v>9</v>
      </c>
      <c r="N70" s="9" t="s">
        <v>24</v>
      </c>
      <c r="O70" s="16"/>
    </row>
    <row r="71" s="2" customFormat="1" customHeight="1" spans="1:15">
      <c r="A71" s="9">
        <v>68</v>
      </c>
      <c r="B71" s="9" t="s">
        <v>175</v>
      </c>
      <c r="C71" s="9" t="s">
        <v>176</v>
      </c>
      <c r="D71" s="9" t="s">
        <v>157</v>
      </c>
      <c r="E71" s="9" t="s">
        <v>177</v>
      </c>
      <c r="F71" s="9">
        <v>114.5</v>
      </c>
      <c r="G71" s="10">
        <v>76.333</v>
      </c>
      <c r="H71" s="10">
        <f t="shared" si="22"/>
        <v>30.5332</v>
      </c>
      <c r="I71" s="9">
        <v>91</v>
      </c>
      <c r="J71" s="10">
        <f t="shared" si="23"/>
        <v>54.6</v>
      </c>
      <c r="K71" s="10">
        <f t="shared" si="24"/>
        <v>85.1332</v>
      </c>
      <c r="L71" s="15">
        <f t="shared" si="25"/>
        <v>85.1332</v>
      </c>
      <c r="M71" s="9">
        <f t="shared" ref="M71:M76" si="26">RANK(L71,$L$71:$L$76)</f>
        <v>1</v>
      </c>
      <c r="N71" s="9" t="s">
        <v>39</v>
      </c>
      <c r="O71" s="16"/>
    </row>
    <row r="72" s="2" customFormat="1" customHeight="1" spans="1:15">
      <c r="A72" s="9">
        <v>69</v>
      </c>
      <c r="B72" s="9" t="s">
        <v>178</v>
      </c>
      <c r="C72" s="9" t="s">
        <v>176</v>
      </c>
      <c r="D72" s="9" t="s">
        <v>157</v>
      </c>
      <c r="E72" s="9" t="s">
        <v>179</v>
      </c>
      <c r="F72" s="9">
        <v>97</v>
      </c>
      <c r="G72" s="10">
        <v>64.667</v>
      </c>
      <c r="H72" s="10">
        <f t="shared" si="22"/>
        <v>25.8668</v>
      </c>
      <c r="I72" s="9">
        <v>89</v>
      </c>
      <c r="J72" s="10">
        <f t="shared" si="23"/>
        <v>53.4</v>
      </c>
      <c r="K72" s="10">
        <f t="shared" si="24"/>
        <v>79.2668</v>
      </c>
      <c r="L72" s="15">
        <f t="shared" si="25"/>
        <v>79.2668</v>
      </c>
      <c r="M72" s="9">
        <f t="shared" si="26"/>
        <v>2</v>
      </c>
      <c r="N72" s="9" t="s">
        <v>39</v>
      </c>
      <c r="O72" s="16"/>
    </row>
    <row r="73" s="2" customFormat="1" customHeight="1" spans="1:15">
      <c r="A73" s="9">
        <v>70</v>
      </c>
      <c r="B73" s="9" t="s">
        <v>180</v>
      </c>
      <c r="C73" s="9" t="s">
        <v>176</v>
      </c>
      <c r="D73" s="9" t="s">
        <v>157</v>
      </c>
      <c r="E73" s="9" t="s">
        <v>181</v>
      </c>
      <c r="F73" s="9">
        <v>88.5</v>
      </c>
      <c r="G73" s="10">
        <v>59</v>
      </c>
      <c r="H73" s="10">
        <f t="shared" si="22"/>
        <v>23.6</v>
      </c>
      <c r="I73" s="9">
        <v>86</v>
      </c>
      <c r="J73" s="10">
        <f t="shared" si="23"/>
        <v>51.6</v>
      </c>
      <c r="K73" s="10">
        <f t="shared" si="24"/>
        <v>75.2</v>
      </c>
      <c r="L73" s="15">
        <f t="shared" si="25"/>
        <v>75.2</v>
      </c>
      <c r="M73" s="9">
        <f t="shared" si="26"/>
        <v>3</v>
      </c>
      <c r="N73" s="9" t="s">
        <v>24</v>
      </c>
      <c r="O73" s="16"/>
    </row>
    <row r="74" s="2" customFormat="1" customHeight="1" spans="1:15">
      <c r="A74" s="9">
        <v>71</v>
      </c>
      <c r="B74" s="9" t="s">
        <v>182</v>
      </c>
      <c r="C74" s="9" t="s">
        <v>176</v>
      </c>
      <c r="D74" s="9" t="s">
        <v>157</v>
      </c>
      <c r="E74" s="9" t="s">
        <v>183</v>
      </c>
      <c r="F74" s="9">
        <v>94</v>
      </c>
      <c r="G74" s="10">
        <v>62.667</v>
      </c>
      <c r="H74" s="10">
        <f t="shared" si="22"/>
        <v>25.0668</v>
      </c>
      <c r="I74" s="9">
        <v>81.17</v>
      </c>
      <c r="J74" s="10">
        <f t="shared" si="23"/>
        <v>48.702</v>
      </c>
      <c r="K74" s="10">
        <f t="shared" si="24"/>
        <v>73.7688</v>
      </c>
      <c r="L74" s="15">
        <f t="shared" si="25"/>
        <v>73.7688</v>
      </c>
      <c r="M74" s="9">
        <f t="shared" si="26"/>
        <v>4</v>
      </c>
      <c r="N74" s="9" t="s">
        <v>24</v>
      </c>
      <c r="O74" s="16"/>
    </row>
    <row r="75" s="2" customFormat="1" customHeight="1" spans="1:15">
      <c r="A75" s="9">
        <v>72</v>
      </c>
      <c r="B75" s="9" t="s">
        <v>184</v>
      </c>
      <c r="C75" s="9" t="s">
        <v>176</v>
      </c>
      <c r="D75" s="9" t="s">
        <v>157</v>
      </c>
      <c r="E75" s="9" t="s">
        <v>185</v>
      </c>
      <c r="F75" s="9">
        <v>96.5</v>
      </c>
      <c r="G75" s="10">
        <v>64.333</v>
      </c>
      <c r="H75" s="10">
        <f t="shared" si="22"/>
        <v>25.7332</v>
      </c>
      <c r="I75" s="9">
        <v>80</v>
      </c>
      <c r="J75" s="10">
        <f t="shared" si="23"/>
        <v>48</v>
      </c>
      <c r="K75" s="10">
        <f t="shared" si="24"/>
        <v>73.7332</v>
      </c>
      <c r="L75" s="15">
        <f t="shared" si="25"/>
        <v>73.7332</v>
      </c>
      <c r="M75" s="9">
        <f t="shared" si="26"/>
        <v>5</v>
      </c>
      <c r="N75" s="9" t="s">
        <v>24</v>
      </c>
      <c r="O75" s="16"/>
    </row>
    <row r="76" s="2" customFormat="1" customHeight="1" spans="1:15">
      <c r="A76" s="9">
        <v>73</v>
      </c>
      <c r="B76" s="9" t="s">
        <v>186</v>
      </c>
      <c r="C76" s="9" t="s">
        <v>176</v>
      </c>
      <c r="D76" s="9" t="s">
        <v>157</v>
      </c>
      <c r="E76" s="9" t="s">
        <v>187</v>
      </c>
      <c r="F76" s="9">
        <v>94</v>
      </c>
      <c r="G76" s="10">
        <v>62.667</v>
      </c>
      <c r="H76" s="10">
        <f t="shared" si="22"/>
        <v>25.0668</v>
      </c>
      <c r="I76" s="9">
        <v>0</v>
      </c>
      <c r="J76" s="10">
        <f t="shared" si="23"/>
        <v>0</v>
      </c>
      <c r="K76" s="10">
        <f t="shared" si="24"/>
        <v>25.0668</v>
      </c>
      <c r="L76" s="15">
        <f t="shared" si="25"/>
        <v>25.0668</v>
      </c>
      <c r="M76" s="9">
        <f t="shared" si="26"/>
        <v>6</v>
      </c>
      <c r="N76" s="9" t="s">
        <v>24</v>
      </c>
      <c r="O76" s="17" t="s">
        <v>27</v>
      </c>
    </row>
    <row r="77" s="2" customFormat="1" customHeight="1" spans="1:15">
      <c r="A77" s="9">
        <v>74</v>
      </c>
      <c r="B77" s="9" t="s">
        <v>188</v>
      </c>
      <c r="C77" s="9" t="s">
        <v>189</v>
      </c>
      <c r="D77" s="9" t="s">
        <v>37</v>
      </c>
      <c r="E77" s="9" t="s">
        <v>190</v>
      </c>
      <c r="F77" s="9">
        <v>96.5</v>
      </c>
      <c r="G77" s="10">
        <v>64.333</v>
      </c>
      <c r="H77" s="10">
        <f t="shared" si="22"/>
        <v>25.7332</v>
      </c>
      <c r="I77" s="9">
        <v>85</v>
      </c>
      <c r="J77" s="10">
        <f t="shared" si="23"/>
        <v>51</v>
      </c>
      <c r="K77" s="10">
        <f t="shared" si="24"/>
        <v>76.7332</v>
      </c>
      <c r="L77" s="15">
        <f t="shared" si="25"/>
        <v>76.7332</v>
      </c>
      <c r="M77" s="9">
        <f t="shared" ref="M77:M79" si="27">RANK(L77,$L$77:$L$79)</f>
        <v>1</v>
      </c>
      <c r="N77" s="9" t="s">
        <v>39</v>
      </c>
      <c r="O77" s="16"/>
    </row>
    <row r="78" s="2" customFormat="1" customHeight="1" spans="1:15">
      <c r="A78" s="9">
        <v>75</v>
      </c>
      <c r="B78" s="9" t="s">
        <v>191</v>
      </c>
      <c r="C78" s="9" t="s">
        <v>189</v>
      </c>
      <c r="D78" s="9" t="s">
        <v>37</v>
      </c>
      <c r="E78" s="9" t="s">
        <v>192</v>
      </c>
      <c r="F78" s="9">
        <v>102</v>
      </c>
      <c r="G78" s="10">
        <v>68</v>
      </c>
      <c r="H78" s="10">
        <f t="shared" si="22"/>
        <v>27.2</v>
      </c>
      <c r="I78" s="9">
        <v>0</v>
      </c>
      <c r="J78" s="10">
        <f t="shared" si="23"/>
        <v>0</v>
      </c>
      <c r="K78" s="10">
        <f t="shared" si="24"/>
        <v>27.2</v>
      </c>
      <c r="L78" s="15">
        <f t="shared" si="25"/>
        <v>27.2</v>
      </c>
      <c r="M78" s="9">
        <f t="shared" si="27"/>
        <v>2</v>
      </c>
      <c r="N78" s="9" t="s">
        <v>24</v>
      </c>
      <c r="O78" s="17" t="s">
        <v>27</v>
      </c>
    </row>
    <row r="79" s="2" customFormat="1" customHeight="1" spans="1:15">
      <c r="A79" s="9">
        <v>76</v>
      </c>
      <c r="B79" s="9" t="s">
        <v>193</v>
      </c>
      <c r="C79" s="9" t="s">
        <v>189</v>
      </c>
      <c r="D79" s="9" t="s">
        <v>37</v>
      </c>
      <c r="E79" s="9" t="s">
        <v>194</v>
      </c>
      <c r="F79" s="9">
        <v>95</v>
      </c>
      <c r="G79" s="10">
        <v>63.333</v>
      </c>
      <c r="H79" s="10">
        <f t="shared" si="22"/>
        <v>25.3332</v>
      </c>
      <c r="I79" s="9">
        <v>0</v>
      </c>
      <c r="J79" s="10">
        <f t="shared" si="23"/>
        <v>0</v>
      </c>
      <c r="K79" s="10">
        <f t="shared" si="24"/>
        <v>25.3332</v>
      </c>
      <c r="L79" s="15">
        <f t="shared" si="25"/>
        <v>25.3332</v>
      </c>
      <c r="M79" s="9">
        <f t="shared" si="27"/>
        <v>3</v>
      </c>
      <c r="N79" s="9" t="s">
        <v>24</v>
      </c>
      <c r="O79" s="17" t="s">
        <v>27</v>
      </c>
    </row>
    <row r="80" s="2" customFormat="1" customHeight="1" spans="1:15">
      <c r="A80" s="9">
        <v>77</v>
      </c>
      <c r="B80" s="9" t="s">
        <v>195</v>
      </c>
      <c r="C80" s="9" t="s">
        <v>196</v>
      </c>
      <c r="D80" s="9" t="s">
        <v>197</v>
      </c>
      <c r="E80" s="9" t="s">
        <v>198</v>
      </c>
      <c r="F80" s="9">
        <v>91</v>
      </c>
      <c r="G80" s="10">
        <v>60.667</v>
      </c>
      <c r="H80" s="10">
        <f t="shared" si="22"/>
        <v>24.2668</v>
      </c>
      <c r="I80" s="9">
        <v>91.67</v>
      </c>
      <c r="J80" s="10">
        <f t="shared" si="23"/>
        <v>55.002</v>
      </c>
      <c r="K80" s="10">
        <f t="shared" si="24"/>
        <v>79.2688</v>
      </c>
      <c r="L80" s="15">
        <f t="shared" si="25"/>
        <v>79.2688</v>
      </c>
      <c r="M80" s="9">
        <f t="shared" ref="M80:M82" si="28">RANK(L80,$L$80:$L$82)</f>
        <v>1</v>
      </c>
      <c r="N80" s="9" t="s">
        <v>39</v>
      </c>
      <c r="O80" s="16"/>
    </row>
    <row r="81" s="2" customFormat="1" customHeight="1" spans="1:15">
      <c r="A81" s="9">
        <v>78</v>
      </c>
      <c r="B81" s="9" t="s">
        <v>199</v>
      </c>
      <c r="C81" s="9" t="s">
        <v>196</v>
      </c>
      <c r="D81" s="9" t="s">
        <v>197</v>
      </c>
      <c r="E81" s="9" t="s">
        <v>200</v>
      </c>
      <c r="F81" s="9">
        <v>88</v>
      </c>
      <c r="G81" s="10">
        <v>58.667</v>
      </c>
      <c r="H81" s="10">
        <f t="shared" si="22"/>
        <v>23.4668</v>
      </c>
      <c r="I81" s="9">
        <v>87</v>
      </c>
      <c r="J81" s="10">
        <f t="shared" si="23"/>
        <v>52.2</v>
      </c>
      <c r="K81" s="10">
        <f t="shared" si="24"/>
        <v>75.6668</v>
      </c>
      <c r="L81" s="15">
        <f t="shared" si="25"/>
        <v>75.6668</v>
      </c>
      <c r="M81" s="9">
        <f t="shared" si="28"/>
        <v>2</v>
      </c>
      <c r="N81" s="9" t="s">
        <v>24</v>
      </c>
      <c r="O81" s="16"/>
    </row>
    <row r="82" s="2" customFormat="1" customHeight="1" spans="1:15">
      <c r="A82" s="9">
        <v>79</v>
      </c>
      <c r="B82" s="9" t="s">
        <v>201</v>
      </c>
      <c r="C82" s="9" t="s">
        <v>196</v>
      </c>
      <c r="D82" s="9" t="s">
        <v>197</v>
      </c>
      <c r="E82" s="9" t="s">
        <v>202</v>
      </c>
      <c r="F82" s="9">
        <v>96</v>
      </c>
      <c r="G82" s="10">
        <v>64</v>
      </c>
      <c r="H82" s="10">
        <f t="shared" si="22"/>
        <v>25.6</v>
      </c>
      <c r="I82" s="9">
        <v>0</v>
      </c>
      <c r="J82" s="10">
        <f t="shared" si="23"/>
        <v>0</v>
      </c>
      <c r="K82" s="10">
        <f t="shared" si="24"/>
        <v>25.6</v>
      </c>
      <c r="L82" s="15">
        <f t="shared" si="25"/>
        <v>25.6</v>
      </c>
      <c r="M82" s="9">
        <f t="shared" si="28"/>
        <v>3</v>
      </c>
      <c r="N82" s="9" t="s">
        <v>24</v>
      </c>
      <c r="O82" s="17" t="s">
        <v>27</v>
      </c>
    </row>
    <row r="83" s="2" customFormat="1" customHeight="1" spans="1:15">
      <c r="A83" s="9">
        <v>80</v>
      </c>
      <c r="B83" s="9" t="s">
        <v>203</v>
      </c>
      <c r="C83" s="9" t="s">
        <v>204</v>
      </c>
      <c r="D83" s="9" t="s">
        <v>205</v>
      </c>
      <c r="E83" s="9" t="s">
        <v>206</v>
      </c>
      <c r="F83" s="9">
        <v>110</v>
      </c>
      <c r="G83" s="10">
        <v>73.333</v>
      </c>
      <c r="H83" s="10">
        <f t="shared" si="22"/>
        <v>29.3332</v>
      </c>
      <c r="I83" s="9">
        <v>89.33</v>
      </c>
      <c r="J83" s="10">
        <f t="shared" si="23"/>
        <v>53.598</v>
      </c>
      <c r="K83" s="10">
        <f t="shared" si="24"/>
        <v>82.9312</v>
      </c>
      <c r="L83" s="15">
        <f t="shared" si="25"/>
        <v>82.9312</v>
      </c>
      <c r="M83" s="9">
        <f t="shared" ref="M83:M106" si="29">RANK(L83,$L$83:$L$106)</f>
        <v>1</v>
      </c>
      <c r="N83" s="9" t="s">
        <v>39</v>
      </c>
      <c r="O83" s="16"/>
    </row>
    <row r="84" s="2" customFormat="1" customHeight="1" spans="1:15">
      <c r="A84" s="9">
        <v>81</v>
      </c>
      <c r="B84" s="9" t="s">
        <v>207</v>
      </c>
      <c r="C84" s="9" t="s">
        <v>204</v>
      </c>
      <c r="D84" s="9" t="s">
        <v>205</v>
      </c>
      <c r="E84" s="9" t="s">
        <v>208</v>
      </c>
      <c r="F84" s="9">
        <v>112</v>
      </c>
      <c r="G84" s="10">
        <v>74.667</v>
      </c>
      <c r="H84" s="10">
        <f t="shared" si="22"/>
        <v>29.8668</v>
      </c>
      <c r="I84" s="9">
        <v>87</v>
      </c>
      <c r="J84" s="10">
        <f t="shared" si="23"/>
        <v>52.2</v>
      </c>
      <c r="K84" s="10">
        <f t="shared" si="24"/>
        <v>82.0668</v>
      </c>
      <c r="L84" s="15">
        <f t="shared" si="25"/>
        <v>82.0668</v>
      </c>
      <c r="M84" s="9">
        <f t="shared" si="29"/>
        <v>2</v>
      </c>
      <c r="N84" s="9" t="s">
        <v>39</v>
      </c>
      <c r="O84" s="16"/>
    </row>
    <row r="85" s="2" customFormat="1" customHeight="1" spans="1:15">
      <c r="A85" s="9">
        <v>82</v>
      </c>
      <c r="B85" s="9" t="s">
        <v>209</v>
      </c>
      <c r="C85" s="9" t="s">
        <v>204</v>
      </c>
      <c r="D85" s="9" t="s">
        <v>205</v>
      </c>
      <c r="E85" s="9" t="s">
        <v>210</v>
      </c>
      <c r="F85" s="9">
        <v>104.5</v>
      </c>
      <c r="G85" s="10">
        <v>69.667</v>
      </c>
      <c r="H85" s="10">
        <f t="shared" si="22"/>
        <v>27.8668</v>
      </c>
      <c r="I85" s="9">
        <v>88.67</v>
      </c>
      <c r="J85" s="10">
        <f t="shared" si="23"/>
        <v>53.202</v>
      </c>
      <c r="K85" s="10">
        <f t="shared" si="24"/>
        <v>81.0688</v>
      </c>
      <c r="L85" s="15">
        <f t="shared" si="25"/>
        <v>81.0688</v>
      </c>
      <c r="M85" s="9">
        <f t="shared" si="29"/>
        <v>3</v>
      </c>
      <c r="N85" s="9" t="s">
        <v>39</v>
      </c>
      <c r="O85" s="16"/>
    </row>
    <row r="86" s="2" customFormat="1" customHeight="1" spans="1:15">
      <c r="A86" s="9">
        <v>83</v>
      </c>
      <c r="B86" s="9" t="s">
        <v>211</v>
      </c>
      <c r="C86" s="9" t="s">
        <v>204</v>
      </c>
      <c r="D86" s="9" t="s">
        <v>205</v>
      </c>
      <c r="E86" s="9" t="s">
        <v>212</v>
      </c>
      <c r="F86" s="9">
        <v>103</v>
      </c>
      <c r="G86" s="10">
        <v>68.667</v>
      </c>
      <c r="H86" s="10">
        <f t="shared" si="22"/>
        <v>27.4668</v>
      </c>
      <c r="I86" s="9">
        <v>88.33</v>
      </c>
      <c r="J86" s="10">
        <f t="shared" si="23"/>
        <v>52.998</v>
      </c>
      <c r="K86" s="10">
        <f t="shared" si="24"/>
        <v>80.4648</v>
      </c>
      <c r="L86" s="15">
        <f t="shared" si="25"/>
        <v>80.4648</v>
      </c>
      <c r="M86" s="9">
        <f t="shared" si="29"/>
        <v>4</v>
      </c>
      <c r="N86" s="9" t="s">
        <v>39</v>
      </c>
      <c r="O86" s="16"/>
    </row>
    <row r="87" s="2" customFormat="1" customHeight="1" spans="1:15">
      <c r="A87" s="9">
        <v>84</v>
      </c>
      <c r="B87" s="9" t="s">
        <v>213</v>
      </c>
      <c r="C87" s="9" t="s">
        <v>204</v>
      </c>
      <c r="D87" s="9" t="s">
        <v>205</v>
      </c>
      <c r="E87" s="9" t="s">
        <v>214</v>
      </c>
      <c r="F87" s="9">
        <v>101</v>
      </c>
      <c r="G87" s="10">
        <v>67.333</v>
      </c>
      <c r="H87" s="10">
        <f t="shared" si="22"/>
        <v>26.9332</v>
      </c>
      <c r="I87" s="9">
        <v>88</v>
      </c>
      <c r="J87" s="10">
        <f t="shared" si="23"/>
        <v>52.8</v>
      </c>
      <c r="K87" s="10">
        <f t="shared" si="24"/>
        <v>79.7332</v>
      </c>
      <c r="L87" s="15">
        <f t="shared" si="25"/>
        <v>79.7332</v>
      </c>
      <c r="M87" s="9">
        <f t="shared" si="29"/>
        <v>5</v>
      </c>
      <c r="N87" s="9" t="s">
        <v>39</v>
      </c>
      <c r="O87" s="16"/>
    </row>
    <row r="88" s="2" customFormat="1" customHeight="1" spans="1:15">
      <c r="A88" s="9">
        <v>85</v>
      </c>
      <c r="B88" s="9" t="s">
        <v>215</v>
      </c>
      <c r="C88" s="9" t="s">
        <v>204</v>
      </c>
      <c r="D88" s="9" t="s">
        <v>205</v>
      </c>
      <c r="E88" s="9" t="s">
        <v>216</v>
      </c>
      <c r="F88" s="9">
        <v>107</v>
      </c>
      <c r="G88" s="10">
        <v>71.333</v>
      </c>
      <c r="H88" s="10">
        <f t="shared" si="22"/>
        <v>28.5332</v>
      </c>
      <c r="I88" s="9">
        <v>84.67</v>
      </c>
      <c r="J88" s="10">
        <f t="shared" si="23"/>
        <v>50.802</v>
      </c>
      <c r="K88" s="10">
        <f t="shared" si="24"/>
        <v>79.3352</v>
      </c>
      <c r="L88" s="15">
        <f t="shared" si="25"/>
        <v>79.3352</v>
      </c>
      <c r="M88" s="9">
        <f t="shared" si="29"/>
        <v>6</v>
      </c>
      <c r="N88" s="9" t="s">
        <v>39</v>
      </c>
      <c r="O88" s="16"/>
    </row>
    <row r="89" s="2" customFormat="1" customHeight="1" spans="1:15">
      <c r="A89" s="9">
        <v>86</v>
      </c>
      <c r="B89" s="9" t="s">
        <v>217</v>
      </c>
      <c r="C89" s="9" t="s">
        <v>204</v>
      </c>
      <c r="D89" s="9" t="s">
        <v>205</v>
      </c>
      <c r="E89" s="9" t="s">
        <v>218</v>
      </c>
      <c r="F89" s="9">
        <v>104</v>
      </c>
      <c r="G89" s="10">
        <v>69.333</v>
      </c>
      <c r="H89" s="10">
        <f t="shared" si="22"/>
        <v>27.7332</v>
      </c>
      <c r="I89" s="9">
        <v>86</v>
      </c>
      <c r="J89" s="10">
        <f t="shared" si="23"/>
        <v>51.6</v>
      </c>
      <c r="K89" s="10">
        <f t="shared" si="24"/>
        <v>79.3332</v>
      </c>
      <c r="L89" s="15">
        <f t="shared" si="25"/>
        <v>79.3332</v>
      </c>
      <c r="M89" s="9">
        <f t="shared" si="29"/>
        <v>7</v>
      </c>
      <c r="N89" s="9" t="s">
        <v>39</v>
      </c>
      <c r="O89" s="16"/>
    </row>
    <row r="90" s="2" customFormat="1" customHeight="1" spans="1:15">
      <c r="A90" s="9">
        <v>87</v>
      </c>
      <c r="B90" s="9" t="s">
        <v>219</v>
      </c>
      <c r="C90" s="9" t="s">
        <v>204</v>
      </c>
      <c r="D90" s="9" t="s">
        <v>205</v>
      </c>
      <c r="E90" s="9" t="s">
        <v>220</v>
      </c>
      <c r="F90" s="9">
        <v>104.5</v>
      </c>
      <c r="G90" s="10">
        <v>69.667</v>
      </c>
      <c r="H90" s="10">
        <f t="shared" si="22"/>
        <v>27.8668</v>
      </c>
      <c r="I90" s="9">
        <v>85.67</v>
      </c>
      <c r="J90" s="10">
        <f t="shared" si="23"/>
        <v>51.402</v>
      </c>
      <c r="K90" s="10">
        <f t="shared" si="24"/>
        <v>79.2688</v>
      </c>
      <c r="L90" s="15">
        <f t="shared" si="25"/>
        <v>79.2688</v>
      </c>
      <c r="M90" s="9">
        <f t="shared" si="29"/>
        <v>8</v>
      </c>
      <c r="N90" s="9" t="s">
        <v>39</v>
      </c>
      <c r="O90" s="16"/>
    </row>
    <row r="91" s="2" customFormat="1" customHeight="1" spans="1:15">
      <c r="A91" s="9">
        <v>88</v>
      </c>
      <c r="B91" s="9" t="s">
        <v>221</v>
      </c>
      <c r="C91" s="9" t="s">
        <v>204</v>
      </c>
      <c r="D91" s="9" t="s">
        <v>205</v>
      </c>
      <c r="E91" s="9" t="s">
        <v>222</v>
      </c>
      <c r="F91" s="9">
        <v>103</v>
      </c>
      <c r="G91" s="10">
        <v>68.667</v>
      </c>
      <c r="H91" s="10">
        <f t="shared" si="22"/>
        <v>27.4668</v>
      </c>
      <c r="I91" s="9">
        <v>86.17</v>
      </c>
      <c r="J91" s="10">
        <f t="shared" si="23"/>
        <v>51.702</v>
      </c>
      <c r="K91" s="10">
        <f t="shared" si="24"/>
        <v>79.1688</v>
      </c>
      <c r="L91" s="15">
        <f t="shared" si="25"/>
        <v>79.1688</v>
      </c>
      <c r="M91" s="9">
        <f t="shared" si="29"/>
        <v>9</v>
      </c>
      <c r="N91" s="9" t="s">
        <v>24</v>
      </c>
      <c r="O91" s="16"/>
    </row>
    <row r="92" s="2" customFormat="1" customHeight="1" spans="1:15">
      <c r="A92" s="9">
        <v>89</v>
      </c>
      <c r="B92" s="9" t="s">
        <v>223</v>
      </c>
      <c r="C92" s="9" t="s">
        <v>204</v>
      </c>
      <c r="D92" s="9" t="s">
        <v>205</v>
      </c>
      <c r="E92" s="9" t="s">
        <v>224</v>
      </c>
      <c r="F92" s="9">
        <v>105</v>
      </c>
      <c r="G92" s="10">
        <v>70</v>
      </c>
      <c r="H92" s="10">
        <f t="shared" si="22"/>
        <v>28</v>
      </c>
      <c r="I92" s="9">
        <v>85</v>
      </c>
      <c r="J92" s="10">
        <f t="shared" si="23"/>
        <v>51</v>
      </c>
      <c r="K92" s="10">
        <f t="shared" si="24"/>
        <v>79</v>
      </c>
      <c r="L92" s="15">
        <f t="shared" si="25"/>
        <v>79</v>
      </c>
      <c r="M92" s="9">
        <f t="shared" si="29"/>
        <v>10</v>
      </c>
      <c r="N92" s="9" t="s">
        <v>24</v>
      </c>
      <c r="O92" s="16"/>
    </row>
    <row r="93" s="2" customFormat="1" customHeight="1" spans="1:15">
      <c r="A93" s="9">
        <v>90</v>
      </c>
      <c r="B93" s="9" t="s">
        <v>225</v>
      </c>
      <c r="C93" s="9" t="s">
        <v>204</v>
      </c>
      <c r="D93" s="9" t="s">
        <v>205</v>
      </c>
      <c r="E93" s="9" t="s">
        <v>226</v>
      </c>
      <c r="F93" s="9">
        <v>103.5</v>
      </c>
      <c r="G93" s="10">
        <v>69</v>
      </c>
      <c r="H93" s="10">
        <f t="shared" si="22"/>
        <v>27.6</v>
      </c>
      <c r="I93" s="9">
        <v>84.67</v>
      </c>
      <c r="J93" s="10">
        <f t="shared" si="23"/>
        <v>50.802</v>
      </c>
      <c r="K93" s="10">
        <f t="shared" si="24"/>
        <v>78.402</v>
      </c>
      <c r="L93" s="15">
        <f t="shared" si="25"/>
        <v>78.402</v>
      </c>
      <c r="M93" s="9">
        <f t="shared" si="29"/>
        <v>11</v>
      </c>
      <c r="N93" s="9" t="s">
        <v>24</v>
      </c>
      <c r="O93" s="16"/>
    </row>
    <row r="94" s="2" customFormat="1" customHeight="1" spans="1:15">
      <c r="A94" s="9">
        <v>91</v>
      </c>
      <c r="B94" s="9" t="s">
        <v>227</v>
      </c>
      <c r="C94" s="9" t="s">
        <v>204</v>
      </c>
      <c r="D94" s="9" t="s">
        <v>205</v>
      </c>
      <c r="E94" s="9" t="s">
        <v>228</v>
      </c>
      <c r="F94" s="9">
        <v>107</v>
      </c>
      <c r="G94" s="10">
        <v>71.333</v>
      </c>
      <c r="H94" s="10">
        <f t="shared" si="22"/>
        <v>28.5332</v>
      </c>
      <c r="I94" s="9">
        <v>83</v>
      </c>
      <c r="J94" s="10">
        <f t="shared" si="23"/>
        <v>49.8</v>
      </c>
      <c r="K94" s="10">
        <f t="shared" si="24"/>
        <v>78.3332</v>
      </c>
      <c r="L94" s="15">
        <f t="shared" si="25"/>
        <v>78.3332</v>
      </c>
      <c r="M94" s="9">
        <f t="shared" si="29"/>
        <v>12</v>
      </c>
      <c r="N94" s="9" t="s">
        <v>24</v>
      </c>
      <c r="O94" s="16"/>
    </row>
    <row r="95" s="2" customFormat="1" customHeight="1" spans="1:15">
      <c r="A95" s="9">
        <v>92</v>
      </c>
      <c r="B95" s="9" t="s">
        <v>229</v>
      </c>
      <c r="C95" s="9" t="s">
        <v>204</v>
      </c>
      <c r="D95" s="9" t="s">
        <v>205</v>
      </c>
      <c r="E95" s="9" t="s">
        <v>230</v>
      </c>
      <c r="F95" s="9">
        <v>107.5</v>
      </c>
      <c r="G95" s="10">
        <v>71.667</v>
      </c>
      <c r="H95" s="10">
        <f t="shared" si="22"/>
        <v>28.6668</v>
      </c>
      <c r="I95" s="9">
        <v>82.67</v>
      </c>
      <c r="J95" s="10">
        <f t="shared" si="23"/>
        <v>49.602</v>
      </c>
      <c r="K95" s="10">
        <f t="shared" si="24"/>
        <v>78.2688</v>
      </c>
      <c r="L95" s="15">
        <f t="shared" si="25"/>
        <v>78.2688</v>
      </c>
      <c r="M95" s="9">
        <f t="shared" si="29"/>
        <v>13</v>
      </c>
      <c r="N95" s="9" t="s">
        <v>24</v>
      </c>
      <c r="O95" s="16"/>
    </row>
    <row r="96" s="2" customFormat="1" customHeight="1" spans="1:15">
      <c r="A96" s="9">
        <v>93</v>
      </c>
      <c r="B96" s="9" t="s">
        <v>231</v>
      </c>
      <c r="C96" s="9" t="s">
        <v>204</v>
      </c>
      <c r="D96" s="9" t="s">
        <v>205</v>
      </c>
      <c r="E96" s="9" t="s">
        <v>232</v>
      </c>
      <c r="F96" s="9">
        <v>103.5</v>
      </c>
      <c r="G96" s="10">
        <v>69</v>
      </c>
      <c r="H96" s="10">
        <f t="shared" si="22"/>
        <v>27.6</v>
      </c>
      <c r="I96" s="9">
        <v>84.33</v>
      </c>
      <c r="J96" s="10">
        <f t="shared" si="23"/>
        <v>50.598</v>
      </c>
      <c r="K96" s="10">
        <f t="shared" si="24"/>
        <v>78.198</v>
      </c>
      <c r="L96" s="15">
        <f t="shared" si="25"/>
        <v>78.198</v>
      </c>
      <c r="M96" s="9">
        <f t="shared" si="29"/>
        <v>14</v>
      </c>
      <c r="N96" s="9" t="s">
        <v>24</v>
      </c>
      <c r="O96" s="16"/>
    </row>
    <row r="97" s="2" customFormat="1" customHeight="1" spans="1:15">
      <c r="A97" s="9">
        <v>94</v>
      </c>
      <c r="B97" s="9" t="s">
        <v>233</v>
      </c>
      <c r="C97" s="9" t="s">
        <v>204</v>
      </c>
      <c r="D97" s="9" t="s">
        <v>205</v>
      </c>
      <c r="E97" s="9" t="s">
        <v>234</v>
      </c>
      <c r="F97" s="9">
        <v>107</v>
      </c>
      <c r="G97" s="10">
        <v>71.333</v>
      </c>
      <c r="H97" s="10">
        <f t="shared" si="22"/>
        <v>28.5332</v>
      </c>
      <c r="I97" s="9">
        <v>82</v>
      </c>
      <c r="J97" s="10">
        <f t="shared" si="23"/>
        <v>49.2</v>
      </c>
      <c r="K97" s="10">
        <f t="shared" si="24"/>
        <v>77.7332</v>
      </c>
      <c r="L97" s="15">
        <f t="shared" si="25"/>
        <v>77.7332</v>
      </c>
      <c r="M97" s="9">
        <f t="shared" si="29"/>
        <v>15</v>
      </c>
      <c r="N97" s="9" t="s">
        <v>24</v>
      </c>
      <c r="O97" s="16"/>
    </row>
    <row r="98" s="2" customFormat="1" customHeight="1" spans="1:15">
      <c r="A98" s="9">
        <v>95</v>
      </c>
      <c r="B98" s="9" t="s">
        <v>235</v>
      </c>
      <c r="C98" s="9" t="s">
        <v>204</v>
      </c>
      <c r="D98" s="9" t="s">
        <v>205</v>
      </c>
      <c r="E98" s="9" t="s">
        <v>236</v>
      </c>
      <c r="F98" s="9">
        <v>102</v>
      </c>
      <c r="G98" s="10">
        <v>68</v>
      </c>
      <c r="H98" s="10">
        <f t="shared" si="22"/>
        <v>27.2</v>
      </c>
      <c r="I98" s="9">
        <v>83</v>
      </c>
      <c r="J98" s="10">
        <f t="shared" si="23"/>
        <v>49.8</v>
      </c>
      <c r="K98" s="10">
        <f t="shared" si="24"/>
        <v>77</v>
      </c>
      <c r="L98" s="15">
        <f t="shared" si="25"/>
        <v>77</v>
      </c>
      <c r="M98" s="9">
        <f t="shared" si="29"/>
        <v>16</v>
      </c>
      <c r="N98" s="9" t="s">
        <v>24</v>
      </c>
      <c r="O98" s="16"/>
    </row>
    <row r="99" s="2" customFormat="1" customHeight="1" spans="1:15">
      <c r="A99" s="9">
        <v>96</v>
      </c>
      <c r="B99" s="9" t="s">
        <v>237</v>
      </c>
      <c r="C99" s="9" t="s">
        <v>204</v>
      </c>
      <c r="D99" s="9" t="s">
        <v>205</v>
      </c>
      <c r="E99" s="9" t="s">
        <v>238</v>
      </c>
      <c r="F99" s="9">
        <v>107</v>
      </c>
      <c r="G99" s="10">
        <v>71.333</v>
      </c>
      <c r="H99" s="10">
        <f t="shared" si="22"/>
        <v>28.5332</v>
      </c>
      <c r="I99" s="9">
        <v>80</v>
      </c>
      <c r="J99" s="10">
        <f t="shared" si="23"/>
        <v>48</v>
      </c>
      <c r="K99" s="10">
        <f t="shared" si="24"/>
        <v>76.5332</v>
      </c>
      <c r="L99" s="15">
        <f t="shared" si="25"/>
        <v>76.5332</v>
      </c>
      <c r="M99" s="9">
        <f t="shared" si="29"/>
        <v>17</v>
      </c>
      <c r="N99" s="9" t="s">
        <v>24</v>
      </c>
      <c r="O99" s="16"/>
    </row>
    <row r="100" s="2" customFormat="1" customHeight="1" spans="1:15">
      <c r="A100" s="9">
        <v>97</v>
      </c>
      <c r="B100" s="9" t="s">
        <v>239</v>
      </c>
      <c r="C100" s="9" t="s">
        <v>204</v>
      </c>
      <c r="D100" s="9" t="s">
        <v>205</v>
      </c>
      <c r="E100" s="9" t="s">
        <v>240</v>
      </c>
      <c r="F100" s="9">
        <v>103.5</v>
      </c>
      <c r="G100" s="10">
        <v>69</v>
      </c>
      <c r="H100" s="10">
        <f t="shared" si="22"/>
        <v>27.6</v>
      </c>
      <c r="I100" s="9">
        <v>81.33</v>
      </c>
      <c r="J100" s="10">
        <f t="shared" si="23"/>
        <v>48.798</v>
      </c>
      <c r="K100" s="10">
        <f t="shared" si="24"/>
        <v>76.398</v>
      </c>
      <c r="L100" s="15">
        <f t="shared" si="25"/>
        <v>76.398</v>
      </c>
      <c r="M100" s="9">
        <f t="shared" si="29"/>
        <v>18</v>
      </c>
      <c r="N100" s="9" t="s">
        <v>24</v>
      </c>
      <c r="O100" s="16"/>
    </row>
    <row r="101" s="2" customFormat="1" customHeight="1" spans="1:15">
      <c r="A101" s="9">
        <v>98</v>
      </c>
      <c r="B101" s="9" t="s">
        <v>241</v>
      </c>
      <c r="C101" s="9" t="s">
        <v>204</v>
      </c>
      <c r="D101" s="9" t="s">
        <v>205</v>
      </c>
      <c r="E101" s="9" t="s">
        <v>242</v>
      </c>
      <c r="F101" s="9">
        <v>103.5</v>
      </c>
      <c r="G101" s="10">
        <v>69</v>
      </c>
      <c r="H101" s="10">
        <f t="shared" si="22"/>
        <v>27.6</v>
      </c>
      <c r="I101" s="9">
        <v>81.33</v>
      </c>
      <c r="J101" s="10">
        <f t="shared" si="23"/>
        <v>48.798</v>
      </c>
      <c r="K101" s="10">
        <f t="shared" si="24"/>
        <v>76.398</v>
      </c>
      <c r="L101" s="15">
        <f t="shared" si="25"/>
        <v>76.398</v>
      </c>
      <c r="M101" s="9">
        <f t="shared" si="29"/>
        <v>18</v>
      </c>
      <c r="N101" s="9" t="s">
        <v>24</v>
      </c>
      <c r="O101" s="16"/>
    </row>
    <row r="102" s="2" customFormat="1" customHeight="1" spans="1:15">
      <c r="A102" s="9">
        <v>99</v>
      </c>
      <c r="B102" s="9" t="s">
        <v>243</v>
      </c>
      <c r="C102" s="9" t="s">
        <v>204</v>
      </c>
      <c r="D102" s="9" t="s">
        <v>205</v>
      </c>
      <c r="E102" s="9" t="s">
        <v>244</v>
      </c>
      <c r="F102" s="9">
        <v>100.5</v>
      </c>
      <c r="G102" s="10">
        <v>67</v>
      </c>
      <c r="H102" s="10">
        <f t="shared" si="22"/>
        <v>26.8</v>
      </c>
      <c r="I102" s="9">
        <v>82.33</v>
      </c>
      <c r="J102" s="10">
        <f t="shared" si="23"/>
        <v>49.398</v>
      </c>
      <c r="K102" s="10">
        <f t="shared" si="24"/>
        <v>76.198</v>
      </c>
      <c r="L102" s="15">
        <f t="shared" si="25"/>
        <v>76.198</v>
      </c>
      <c r="M102" s="9">
        <f t="shared" si="29"/>
        <v>20</v>
      </c>
      <c r="N102" s="9" t="s">
        <v>24</v>
      </c>
      <c r="O102" s="16"/>
    </row>
    <row r="103" s="2" customFormat="1" customHeight="1" spans="1:15">
      <c r="A103" s="9">
        <v>100</v>
      </c>
      <c r="B103" s="9" t="s">
        <v>245</v>
      </c>
      <c r="C103" s="9" t="s">
        <v>204</v>
      </c>
      <c r="D103" s="9" t="s">
        <v>205</v>
      </c>
      <c r="E103" s="9" t="s">
        <v>246</v>
      </c>
      <c r="F103" s="9">
        <v>102</v>
      </c>
      <c r="G103" s="10">
        <v>68</v>
      </c>
      <c r="H103" s="10">
        <f t="shared" si="22"/>
        <v>27.2</v>
      </c>
      <c r="I103" s="9">
        <v>81</v>
      </c>
      <c r="J103" s="10">
        <f t="shared" si="23"/>
        <v>48.6</v>
      </c>
      <c r="K103" s="10">
        <f t="shared" si="24"/>
        <v>75.8</v>
      </c>
      <c r="L103" s="15">
        <f t="shared" si="25"/>
        <v>75.8</v>
      </c>
      <c r="M103" s="9">
        <f t="shared" si="29"/>
        <v>21</v>
      </c>
      <c r="N103" s="9" t="s">
        <v>24</v>
      </c>
      <c r="O103" s="16"/>
    </row>
    <row r="104" s="2" customFormat="1" customHeight="1" spans="1:15">
      <c r="A104" s="9">
        <v>101</v>
      </c>
      <c r="B104" s="9" t="s">
        <v>247</v>
      </c>
      <c r="C104" s="9" t="s">
        <v>204</v>
      </c>
      <c r="D104" s="9" t="s">
        <v>205</v>
      </c>
      <c r="E104" s="9" t="s">
        <v>248</v>
      </c>
      <c r="F104" s="9">
        <v>104.5</v>
      </c>
      <c r="G104" s="10">
        <v>69.667</v>
      </c>
      <c r="H104" s="10">
        <f t="shared" si="22"/>
        <v>27.8668</v>
      </c>
      <c r="I104" s="9">
        <v>0</v>
      </c>
      <c r="J104" s="10">
        <f t="shared" si="23"/>
        <v>0</v>
      </c>
      <c r="K104" s="10">
        <f t="shared" si="24"/>
        <v>27.8668</v>
      </c>
      <c r="L104" s="15">
        <f t="shared" si="25"/>
        <v>27.8668</v>
      </c>
      <c r="M104" s="9">
        <f t="shared" si="29"/>
        <v>22</v>
      </c>
      <c r="N104" s="9" t="s">
        <v>24</v>
      </c>
      <c r="O104" s="17" t="s">
        <v>27</v>
      </c>
    </row>
    <row r="105" s="2" customFormat="1" customHeight="1" spans="1:15">
      <c r="A105" s="9">
        <v>102</v>
      </c>
      <c r="B105" s="9" t="s">
        <v>249</v>
      </c>
      <c r="C105" s="9" t="s">
        <v>204</v>
      </c>
      <c r="D105" s="9" t="s">
        <v>205</v>
      </c>
      <c r="E105" s="9" t="s">
        <v>250</v>
      </c>
      <c r="F105" s="9">
        <v>104.5</v>
      </c>
      <c r="G105" s="10">
        <v>69.667</v>
      </c>
      <c r="H105" s="10">
        <f t="shared" si="22"/>
        <v>27.8668</v>
      </c>
      <c r="I105" s="9">
        <v>0</v>
      </c>
      <c r="J105" s="10">
        <f t="shared" si="23"/>
        <v>0</v>
      </c>
      <c r="K105" s="10">
        <f t="shared" si="24"/>
        <v>27.8668</v>
      </c>
      <c r="L105" s="15">
        <f t="shared" si="25"/>
        <v>27.8668</v>
      </c>
      <c r="M105" s="9">
        <f t="shared" si="29"/>
        <v>22</v>
      </c>
      <c r="N105" s="9" t="s">
        <v>24</v>
      </c>
      <c r="O105" s="17" t="s">
        <v>27</v>
      </c>
    </row>
    <row r="106" s="2" customFormat="1" customHeight="1" spans="1:15">
      <c r="A106" s="9">
        <v>103</v>
      </c>
      <c r="B106" s="9" t="s">
        <v>251</v>
      </c>
      <c r="C106" s="9" t="s">
        <v>204</v>
      </c>
      <c r="D106" s="9" t="s">
        <v>205</v>
      </c>
      <c r="E106" s="9" t="s">
        <v>252</v>
      </c>
      <c r="F106" s="9">
        <v>104</v>
      </c>
      <c r="G106" s="10">
        <v>69.333</v>
      </c>
      <c r="H106" s="10">
        <f t="shared" si="22"/>
        <v>27.7332</v>
      </c>
      <c r="I106" s="9">
        <v>0</v>
      </c>
      <c r="J106" s="10">
        <f t="shared" si="23"/>
        <v>0</v>
      </c>
      <c r="K106" s="10">
        <f t="shared" si="24"/>
        <v>27.7332</v>
      </c>
      <c r="L106" s="15">
        <f t="shared" si="25"/>
        <v>27.7332</v>
      </c>
      <c r="M106" s="9">
        <f t="shared" si="29"/>
        <v>24</v>
      </c>
      <c r="N106" s="9" t="s">
        <v>24</v>
      </c>
      <c r="O106" s="17" t="s">
        <v>27</v>
      </c>
    </row>
  </sheetData>
  <autoFilter ref="A3:O106"/>
  <mergeCells count="2">
    <mergeCell ref="A1:B1"/>
    <mergeCell ref="A2:O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I25" sqref="I25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贵州理工学院2017年公开招聘工作人员面试成绩、总成绩排名及进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dcterms:created xsi:type="dcterms:W3CDTF">2017-06-12T01:52:00Z</dcterms:created>
  <dcterms:modified xsi:type="dcterms:W3CDTF">2017-06-14T03:32:51Z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