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1600" windowHeight="975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/>
  <c r="F31"/>
  <c r="C31"/>
  <c r="J30"/>
  <c r="F30"/>
  <c r="C30"/>
  <c r="J29"/>
  <c r="F29"/>
  <c r="C29"/>
  <c r="J28"/>
  <c r="F28"/>
  <c r="C28"/>
  <c r="J27"/>
  <c r="F27"/>
  <c r="C27"/>
  <c r="J26"/>
  <c r="F26"/>
  <c r="C26"/>
  <c r="C23"/>
  <c r="F23"/>
  <c r="J23"/>
  <c r="C24"/>
  <c r="F24"/>
  <c r="J24"/>
  <c r="C25"/>
  <c r="F25"/>
  <c r="J25"/>
  <c r="J22"/>
  <c r="F22"/>
  <c r="C22"/>
  <c r="J21"/>
  <c r="F21"/>
  <c r="C21"/>
  <c r="J20"/>
  <c r="F20"/>
  <c r="C20"/>
  <c r="J19"/>
  <c r="F19"/>
  <c r="C19"/>
  <c r="J18"/>
  <c r="F18"/>
  <c r="C18"/>
  <c r="J17"/>
  <c r="F17"/>
  <c r="C17"/>
  <c r="J16"/>
  <c r="F16"/>
  <c r="C16"/>
  <c r="J15"/>
  <c r="F15"/>
  <c r="C15"/>
  <c r="J14"/>
  <c r="F14"/>
  <c r="C14"/>
  <c r="J13"/>
  <c r="F13"/>
  <c r="C13"/>
  <c r="J12"/>
  <c r="F12"/>
  <c r="C12"/>
  <c r="J11"/>
  <c r="F11"/>
  <c r="C11"/>
  <c r="J10"/>
  <c r="F10"/>
  <c r="C10"/>
  <c r="J9"/>
  <c r="F9"/>
  <c r="C9"/>
  <c r="J8"/>
  <c r="F8"/>
  <c r="C8"/>
  <c r="J7"/>
  <c r="F7"/>
  <c r="C7"/>
  <c r="J6"/>
  <c r="F6"/>
  <c r="C6"/>
  <c r="J5"/>
  <c r="F5"/>
  <c r="C5"/>
  <c r="J4"/>
  <c r="F4"/>
  <c r="C4"/>
  <c r="J3"/>
  <c r="F3"/>
  <c r="C3"/>
  <c r="J2"/>
  <c r="F2"/>
  <c r="C2"/>
</calcChain>
</file>

<file path=xl/sharedStrings.xml><?xml version="1.0" encoding="utf-8"?>
<sst xmlns="http://schemas.openxmlformats.org/spreadsheetml/2006/main" count="131" uniqueCount="93">
  <si>
    <t>孟程程</t>
  </si>
  <si>
    <t>男</t>
  </si>
  <si>
    <t>市检察院-检察院司法辅助人员</t>
    <phoneticPr fontId="2" type="noConversion"/>
  </si>
  <si>
    <t>2017032013</t>
  </si>
  <si>
    <t>陈龙</t>
  </si>
  <si>
    <t>2017031714</t>
  </si>
  <si>
    <t>郭子龙</t>
  </si>
  <si>
    <t>2017032002</t>
  </si>
  <si>
    <t>赵芮</t>
  </si>
  <si>
    <t>女</t>
  </si>
  <si>
    <t>2017031524</t>
  </si>
  <si>
    <t>鲍建华</t>
  </si>
  <si>
    <t>2017031609</t>
  </si>
  <si>
    <t>张铁鑫</t>
  </si>
  <si>
    <t>寿县检察院-检察院司法辅助人员</t>
    <phoneticPr fontId="2" type="noConversion"/>
  </si>
  <si>
    <t>2017032130</t>
  </si>
  <si>
    <t>余硕</t>
  </si>
  <si>
    <t>寿县检察院-检察院司法辅助人员</t>
    <phoneticPr fontId="2" type="noConversion"/>
  </si>
  <si>
    <t>2017032223</t>
  </si>
  <si>
    <t>张友松</t>
  </si>
  <si>
    <t>寿县检察院-检察院司法辅助人员</t>
    <phoneticPr fontId="2" type="noConversion"/>
  </si>
  <si>
    <t>2017032205</t>
  </si>
  <si>
    <t>代磊</t>
  </si>
  <si>
    <t>寿县检察院-检察院司法辅助人员</t>
    <phoneticPr fontId="2" type="noConversion"/>
  </si>
  <si>
    <t>2017032209</t>
  </si>
  <si>
    <t>谈春苗</t>
  </si>
  <si>
    <t>凤台县检察院-检察院司法辅助人员</t>
    <phoneticPr fontId="2" type="noConversion"/>
  </si>
  <si>
    <t>2017032601</t>
  </si>
  <si>
    <t>张新</t>
    <phoneticPr fontId="2" type="noConversion"/>
  </si>
  <si>
    <t>凤台县检察院-检察院司法辅助人员</t>
    <phoneticPr fontId="2" type="noConversion"/>
  </si>
  <si>
    <t>2017032806</t>
  </si>
  <si>
    <t>栾春晨</t>
  </si>
  <si>
    <t>凤台县检察院-检察院司法辅助人员</t>
    <phoneticPr fontId="2" type="noConversion"/>
  </si>
  <si>
    <t>2017032726</t>
  </si>
  <si>
    <t>朱琳</t>
  </si>
  <si>
    <t>2017032706</t>
  </si>
  <si>
    <t>刘媛</t>
  </si>
  <si>
    <t>2017032604</t>
  </si>
  <si>
    <t>马娜</t>
  </si>
  <si>
    <t>大通区检察院-检察院司法辅助人员</t>
    <phoneticPr fontId="2" type="noConversion"/>
  </si>
  <si>
    <t>2017032930</t>
  </si>
  <si>
    <t>刘鹏</t>
  </si>
  <si>
    <t>大通区检察院-检察院司法辅助人员</t>
    <phoneticPr fontId="2" type="noConversion"/>
  </si>
  <si>
    <t>2017033213</t>
  </si>
  <si>
    <t>茆李欢</t>
  </si>
  <si>
    <t>2017033004</t>
  </si>
  <si>
    <t>王强</t>
  </si>
  <si>
    <t>谢家集区检察院-检察院司法辅助人员</t>
    <phoneticPr fontId="2" type="noConversion"/>
  </si>
  <si>
    <t>2017033429</t>
  </si>
  <si>
    <t>李奕</t>
  </si>
  <si>
    <t>谢家集区检察院-检察院司法辅助人员</t>
    <phoneticPr fontId="2" type="noConversion"/>
  </si>
  <si>
    <t>2017033302</t>
  </si>
  <si>
    <t>孙磊</t>
  </si>
  <si>
    <t>谢家集区检察院-检察院司法辅助人员</t>
    <phoneticPr fontId="2" type="noConversion"/>
  </si>
  <si>
    <t>2017033426</t>
  </si>
  <si>
    <t>程晓晓</t>
  </si>
  <si>
    <t>谢家集区检察院-检察院司法辅助人员</t>
    <phoneticPr fontId="2" type="noConversion"/>
  </si>
  <si>
    <t>2017033506</t>
  </si>
  <si>
    <t>盛吉洪</t>
  </si>
  <si>
    <t>八公山区检察院-检察院司法辅助人员</t>
    <phoneticPr fontId="2" type="noConversion"/>
  </si>
  <si>
    <t>2017033828</t>
  </si>
  <si>
    <t>岳岁寒</t>
  </si>
  <si>
    <t>八公山区检察院-检察院司法辅助人员</t>
    <phoneticPr fontId="2" type="noConversion"/>
  </si>
  <si>
    <t>2017033912</t>
  </si>
  <si>
    <t>杨晓阳</t>
  </si>
  <si>
    <t>八公山区检察院-检察院司法辅助人员</t>
    <phoneticPr fontId="2" type="noConversion"/>
  </si>
  <si>
    <t>2017033901</t>
  </si>
  <si>
    <t>陈静</t>
  </si>
  <si>
    <t>2017034022</t>
  </si>
  <si>
    <t>於宏涛</t>
  </si>
  <si>
    <t>潘集区检察院-检察院司法辅助人员</t>
    <phoneticPr fontId="2" type="noConversion"/>
  </si>
  <si>
    <t>2017034114</t>
  </si>
  <si>
    <t>谷曼曼</t>
  </si>
  <si>
    <t>2017034017</t>
  </si>
  <si>
    <t>吴得</t>
  </si>
  <si>
    <t>市检察院、寿县检察院、凤台县检察院-检察院司法辅助人员</t>
    <phoneticPr fontId="2" type="noConversion"/>
  </si>
  <si>
    <t>2017034201</t>
  </si>
  <si>
    <t>吴迪</t>
  </si>
  <si>
    <t>市检察院、寿县检察院、凤台县检察院-检察院司法辅助人员</t>
    <phoneticPr fontId="2" type="noConversion"/>
  </si>
  <si>
    <t>2017034207</t>
  </si>
  <si>
    <t>高爽爽</t>
  </si>
  <si>
    <t>2017034222</t>
  </si>
  <si>
    <t>姓名</t>
    <phoneticPr fontId="2" type="noConversion"/>
  </si>
  <si>
    <t>身份证号</t>
    <phoneticPr fontId="2" type="noConversion"/>
  </si>
  <si>
    <t>性别</t>
    <phoneticPr fontId="2" type="noConversion"/>
  </si>
  <si>
    <t>岗位名称</t>
    <phoneticPr fontId="2" type="noConversion"/>
  </si>
  <si>
    <t>岗位代码</t>
    <phoneticPr fontId="2" type="noConversion"/>
  </si>
  <si>
    <t>准考证号</t>
  </si>
  <si>
    <t>公共知识</t>
    <phoneticPr fontId="2" type="noConversion"/>
  </si>
  <si>
    <t>备注</t>
    <phoneticPr fontId="2" type="noConversion"/>
  </si>
  <si>
    <t>序号</t>
    <phoneticPr fontId="1" type="noConversion"/>
  </si>
  <si>
    <t>职业能
力测试</t>
    <phoneticPr fontId="2" type="noConversion"/>
  </si>
  <si>
    <t>合成
成绩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</si>
</sst>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1"/>
  <sheetViews>
    <sheetView tabSelected="1" view="pageLayout" workbookViewId="0">
      <selection activeCell="N3" sqref="N3"/>
    </sheetView>
  </sheetViews>
  <sheetFormatPr defaultRowHeight="13.5"/>
  <cols>
    <col min="1" max="1" width="5.25" style="4" bestFit="1" customWidth="1"/>
    <col min="3" max="3" width="20.5" bestFit="1" customWidth="1"/>
    <col min="4" max="4" width="5.25" customWidth="1"/>
    <col min="5" max="5" width="55.75" hidden="1" customWidth="1"/>
    <col min="7" max="7" width="11.625" bestFit="1" customWidth="1"/>
  </cols>
  <sheetData>
    <row r="1" spans="1:11" ht="30" customHeight="1">
      <c r="A1" s="1" t="s">
        <v>90</v>
      </c>
      <c r="B1" s="1" t="s">
        <v>82</v>
      </c>
      <c r="C1" s="1" t="s">
        <v>83</v>
      </c>
      <c r="D1" s="1" t="s">
        <v>84</v>
      </c>
      <c r="E1" s="2" t="s">
        <v>85</v>
      </c>
      <c r="F1" s="1" t="s">
        <v>86</v>
      </c>
      <c r="G1" s="5" t="s">
        <v>87</v>
      </c>
      <c r="H1" s="3" t="s">
        <v>88</v>
      </c>
      <c r="I1" s="6" t="s">
        <v>91</v>
      </c>
      <c r="J1" s="6" t="s">
        <v>92</v>
      </c>
      <c r="K1" s="1" t="s">
        <v>89</v>
      </c>
    </row>
    <row r="2" spans="1:11" ht="20.100000000000001" customHeight="1">
      <c r="A2" s="1">
        <v>1</v>
      </c>
      <c r="B2" s="1" t="s">
        <v>0</v>
      </c>
      <c r="C2" s="1" t="str">
        <f>"340403199505072617"</f>
        <v>340403199505072617</v>
      </c>
      <c r="D2" s="1" t="s">
        <v>1</v>
      </c>
      <c r="E2" s="2" t="s">
        <v>2</v>
      </c>
      <c r="F2" s="1" t="str">
        <f t="shared" ref="F2:F6" si="0">"07050"</f>
        <v>07050</v>
      </c>
      <c r="G2" s="1" t="s">
        <v>3</v>
      </c>
      <c r="H2" s="3">
        <v>65</v>
      </c>
      <c r="I2" s="3">
        <v>80.400000000000006</v>
      </c>
      <c r="J2" s="3">
        <f t="shared" ref="J2:J31" si="1">H2*0.5+I2*0.5</f>
        <v>72.7</v>
      </c>
      <c r="K2" s="1"/>
    </row>
    <row r="3" spans="1:11" ht="20.100000000000001" customHeight="1">
      <c r="A3" s="1">
        <v>2</v>
      </c>
      <c r="B3" s="1" t="s">
        <v>4</v>
      </c>
      <c r="C3" s="1" t="str">
        <f>"340402198805200659"</f>
        <v>340402198805200659</v>
      </c>
      <c r="D3" s="1" t="s">
        <v>1</v>
      </c>
      <c r="E3" s="2" t="s">
        <v>2</v>
      </c>
      <c r="F3" s="1" t="str">
        <f t="shared" si="0"/>
        <v>07050</v>
      </c>
      <c r="G3" s="1" t="s">
        <v>5</v>
      </c>
      <c r="H3" s="3">
        <v>62</v>
      </c>
      <c r="I3" s="3">
        <v>80.3</v>
      </c>
      <c r="J3" s="3">
        <f t="shared" si="1"/>
        <v>71.150000000000006</v>
      </c>
      <c r="K3" s="1"/>
    </row>
    <row r="4" spans="1:11" ht="20.100000000000001" customHeight="1">
      <c r="A4" s="1">
        <v>3</v>
      </c>
      <c r="B4" s="1" t="s">
        <v>6</v>
      </c>
      <c r="C4" s="1" t="str">
        <f>"340404198911290814"</f>
        <v>340404198911290814</v>
      </c>
      <c r="D4" s="1" t="s">
        <v>1</v>
      </c>
      <c r="E4" s="2" t="s">
        <v>2</v>
      </c>
      <c r="F4" s="1" t="str">
        <f t="shared" si="0"/>
        <v>07050</v>
      </c>
      <c r="G4" s="1" t="s">
        <v>7</v>
      </c>
      <c r="H4" s="3">
        <v>64.8</v>
      </c>
      <c r="I4" s="3">
        <v>77.099999999999994</v>
      </c>
      <c r="J4" s="3">
        <f t="shared" si="1"/>
        <v>70.949999999999989</v>
      </c>
      <c r="K4" s="1"/>
    </row>
    <row r="5" spans="1:11" ht="20.100000000000001" customHeight="1">
      <c r="A5" s="1">
        <v>4</v>
      </c>
      <c r="B5" s="1" t="s">
        <v>8</v>
      </c>
      <c r="C5" s="1" t="str">
        <f>"340403199109271681"</f>
        <v>340403199109271681</v>
      </c>
      <c r="D5" s="1" t="s">
        <v>9</v>
      </c>
      <c r="E5" s="2" t="s">
        <v>2</v>
      </c>
      <c r="F5" s="1" t="str">
        <f t="shared" si="0"/>
        <v>07050</v>
      </c>
      <c r="G5" s="1" t="s">
        <v>10</v>
      </c>
      <c r="H5" s="3">
        <v>74.2</v>
      </c>
      <c r="I5" s="3">
        <v>67.2</v>
      </c>
      <c r="J5" s="3">
        <f t="shared" si="1"/>
        <v>70.7</v>
      </c>
      <c r="K5" s="1"/>
    </row>
    <row r="6" spans="1:11" ht="20.100000000000001" customHeight="1">
      <c r="A6" s="1">
        <v>5</v>
      </c>
      <c r="B6" s="1" t="s">
        <v>11</v>
      </c>
      <c r="C6" s="1" t="str">
        <f>"340402199407010416"</f>
        <v>340402199407010416</v>
      </c>
      <c r="D6" s="1" t="s">
        <v>1</v>
      </c>
      <c r="E6" s="2" t="s">
        <v>2</v>
      </c>
      <c r="F6" s="1" t="str">
        <f t="shared" si="0"/>
        <v>07050</v>
      </c>
      <c r="G6" s="1" t="s">
        <v>12</v>
      </c>
      <c r="H6" s="3">
        <v>68.400000000000006</v>
      </c>
      <c r="I6" s="3">
        <v>72.7</v>
      </c>
      <c r="J6" s="3">
        <f t="shared" si="1"/>
        <v>70.550000000000011</v>
      </c>
      <c r="K6" s="1"/>
    </row>
    <row r="7" spans="1:11" ht="20.100000000000001" customHeight="1">
      <c r="A7" s="1">
        <v>1</v>
      </c>
      <c r="B7" s="1" t="s">
        <v>13</v>
      </c>
      <c r="C7" s="1" t="str">
        <f>"342422199005080136"</f>
        <v>342422199005080136</v>
      </c>
      <c r="D7" s="1" t="s">
        <v>1</v>
      </c>
      <c r="E7" s="2" t="s">
        <v>14</v>
      </c>
      <c r="F7" s="1" t="str">
        <f t="shared" ref="F7:F10" si="2">"07051"</f>
        <v>07051</v>
      </c>
      <c r="G7" s="1" t="s">
        <v>15</v>
      </c>
      <c r="H7" s="3">
        <v>74.2</v>
      </c>
      <c r="I7" s="3">
        <v>78.5</v>
      </c>
      <c r="J7" s="3">
        <f t="shared" si="1"/>
        <v>76.349999999999994</v>
      </c>
      <c r="K7" s="1"/>
    </row>
    <row r="8" spans="1:11" ht="20.100000000000001" customHeight="1">
      <c r="A8" s="1">
        <v>2</v>
      </c>
      <c r="B8" s="1" t="s">
        <v>16</v>
      </c>
      <c r="C8" s="1" t="str">
        <f>"342422199407210132"</f>
        <v>342422199407210132</v>
      </c>
      <c r="D8" s="1" t="s">
        <v>1</v>
      </c>
      <c r="E8" s="2" t="s">
        <v>17</v>
      </c>
      <c r="F8" s="1" t="str">
        <f t="shared" si="2"/>
        <v>07051</v>
      </c>
      <c r="G8" s="1" t="s">
        <v>18</v>
      </c>
      <c r="H8" s="3">
        <v>69.8</v>
      </c>
      <c r="I8" s="3">
        <v>73.400000000000006</v>
      </c>
      <c r="J8" s="3">
        <f t="shared" si="1"/>
        <v>71.599999999999994</v>
      </c>
      <c r="K8" s="1"/>
    </row>
    <row r="9" spans="1:11" ht="20.100000000000001" customHeight="1">
      <c r="A9" s="1">
        <v>3</v>
      </c>
      <c r="B9" s="1" t="s">
        <v>19</v>
      </c>
      <c r="C9" s="1" t="str">
        <f>"342422199210070156"</f>
        <v>342422199210070156</v>
      </c>
      <c r="D9" s="1" t="s">
        <v>1</v>
      </c>
      <c r="E9" s="2" t="s">
        <v>20</v>
      </c>
      <c r="F9" s="1" t="str">
        <f t="shared" si="2"/>
        <v>07051</v>
      </c>
      <c r="G9" s="1" t="s">
        <v>21</v>
      </c>
      <c r="H9" s="3">
        <v>67.599999999999994</v>
      </c>
      <c r="I9" s="3">
        <v>74.2</v>
      </c>
      <c r="J9" s="3">
        <f t="shared" si="1"/>
        <v>70.900000000000006</v>
      </c>
      <c r="K9" s="1"/>
    </row>
    <row r="10" spans="1:11" ht="20.100000000000001" customHeight="1">
      <c r="A10" s="1">
        <v>4</v>
      </c>
      <c r="B10" s="1" t="s">
        <v>22</v>
      </c>
      <c r="C10" s="1" t="str">
        <f>"342422199002220834"</f>
        <v>342422199002220834</v>
      </c>
      <c r="D10" s="1" t="s">
        <v>1</v>
      </c>
      <c r="E10" s="2" t="s">
        <v>23</v>
      </c>
      <c r="F10" s="1" t="str">
        <f t="shared" si="2"/>
        <v>07051</v>
      </c>
      <c r="G10" s="1" t="s">
        <v>24</v>
      </c>
      <c r="H10" s="3">
        <v>72.8</v>
      </c>
      <c r="I10" s="3">
        <v>68.7</v>
      </c>
      <c r="J10" s="3">
        <f t="shared" si="1"/>
        <v>70.75</v>
      </c>
      <c r="K10" s="1"/>
    </row>
    <row r="11" spans="1:11" ht="20.100000000000001" customHeight="1">
      <c r="A11" s="1">
        <v>1</v>
      </c>
      <c r="B11" s="1" t="s">
        <v>25</v>
      </c>
      <c r="C11" s="1" t="str">
        <f>"342422199305207012"</f>
        <v>342422199305207012</v>
      </c>
      <c r="D11" s="1" t="s">
        <v>1</v>
      </c>
      <c r="E11" s="2" t="s">
        <v>26</v>
      </c>
      <c r="F11" s="1" t="str">
        <f t="shared" ref="F11:F15" si="3">"07052"</f>
        <v>07052</v>
      </c>
      <c r="G11" s="1" t="s">
        <v>27</v>
      </c>
      <c r="H11" s="3">
        <v>68.2</v>
      </c>
      <c r="I11" s="3">
        <v>78.5</v>
      </c>
      <c r="J11" s="3">
        <f t="shared" si="1"/>
        <v>73.349999999999994</v>
      </c>
      <c r="K11" s="1"/>
    </row>
    <row r="12" spans="1:11" ht="20.100000000000001" customHeight="1">
      <c r="A12" s="1">
        <v>2</v>
      </c>
      <c r="B12" s="1" t="s">
        <v>28</v>
      </c>
      <c r="C12" s="1" t="str">
        <f>"340421199206100617"</f>
        <v>340421199206100617</v>
      </c>
      <c r="D12" s="1" t="s">
        <v>1</v>
      </c>
      <c r="E12" s="2" t="s">
        <v>29</v>
      </c>
      <c r="F12" s="1" t="str">
        <f t="shared" si="3"/>
        <v>07052</v>
      </c>
      <c r="G12" s="1" t="s">
        <v>30</v>
      </c>
      <c r="H12" s="3">
        <v>67.599999999999994</v>
      </c>
      <c r="I12" s="3">
        <v>79.099999999999994</v>
      </c>
      <c r="J12" s="3">
        <f t="shared" si="1"/>
        <v>73.349999999999994</v>
      </c>
      <c r="K12" s="1"/>
    </row>
    <row r="13" spans="1:11" ht="20.100000000000001" customHeight="1">
      <c r="A13" s="1">
        <v>3</v>
      </c>
      <c r="B13" s="1" t="s">
        <v>31</v>
      </c>
      <c r="C13" s="1" t="str">
        <f>"34042119930325022X"</f>
        <v>34042119930325022X</v>
      </c>
      <c r="D13" s="1" t="s">
        <v>9</v>
      </c>
      <c r="E13" s="2" t="s">
        <v>32</v>
      </c>
      <c r="F13" s="1" t="str">
        <f t="shared" si="3"/>
        <v>07052</v>
      </c>
      <c r="G13" s="1" t="s">
        <v>33</v>
      </c>
      <c r="H13" s="3">
        <v>70.599999999999994</v>
      </c>
      <c r="I13" s="3">
        <v>74.400000000000006</v>
      </c>
      <c r="J13" s="3">
        <f t="shared" si="1"/>
        <v>72.5</v>
      </c>
      <c r="K13" s="1"/>
    </row>
    <row r="14" spans="1:11" ht="20.100000000000001" customHeight="1">
      <c r="A14" s="1">
        <v>4</v>
      </c>
      <c r="B14" s="1" t="s">
        <v>34</v>
      </c>
      <c r="C14" s="1" t="str">
        <f>"340421199308060222"</f>
        <v>340421199308060222</v>
      </c>
      <c r="D14" s="1" t="s">
        <v>9</v>
      </c>
      <c r="E14" s="2" t="s">
        <v>32</v>
      </c>
      <c r="F14" s="1" t="str">
        <f t="shared" si="3"/>
        <v>07052</v>
      </c>
      <c r="G14" s="1" t="s">
        <v>35</v>
      </c>
      <c r="H14" s="3">
        <v>64.2</v>
      </c>
      <c r="I14" s="3">
        <v>78.400000000000006</v>
      </c>
      <c r="J14" s="3">
        <f t="shared" si="1"/>
        <v>71.300000000000011</v>
      </c>
      <c r="K14" s="1"/>
    </row>
    <row r="15" spans="1:11" ht="20.100000000000001" customHeight="1">
      <c r="A15" s="1">
        <v>5</v>
      </c>
      <c r="B15" s="1" t="s">
        <v>36</v>
      </c>
      <c r="C15" s="1" t="str">
        <f>"340421199202091020"</f>
        <v>340421199202091020</v>
      </c>
      <c r="D15" s="1" t="s">
        <v>9</v>
      </c>
      <c r="E15" s="2" t="s">
        <v>32</v>
      </c>
      <c r="F15" s="1" t="str">
        <f t="shared" si="3"/>
        <v>07052</v>
      </c>
      <c r="G15" s="1" t="s">
        <v>37</v>
      </c>
      <c r="H15" s="3">
        <v>70</v>
      </c>
      <c r="I15" s="3">
        <v>72.3</v>
      </c>
      <c r="J15" s="3">
        <f t="shared" si="1"/>
        <v>71.150000000000006</v>
      </c>
      <c r="K15" s="1"/>
    </row>
    <row r="16" spans="1:11" ht="20.100000000000001" customHeight="1">
      <c r="A16" s="1">
        <v>1</v>
      </c>
      <c r="B16" s="1" t="s">
        <v>38</v>
      </c>
      <c r="C16" s="1" t="str">
        <f>"340404199001210226"</f>
        <v>340404199001210226</v>
      </c>
      <c r="D16" s="1" t="s">
        <v>9</v>
      </c>
      <c r="E16" s="2" t="s">
        <v>39</v>
      </c>
      <c r="F16" s="1" t="str">
        <f t="shared" ref="F16:F18" si="4">"07053"</f>
        <v>07053</v>
      </c>
      <c r="G16" s="1" t="s">
        <v>40</v>
      </c>
      <c r="H16" s="3">
        <v>62.6</v>
      </c>
      <c r="I16" s="3">
        <v>77.2</v>
      </c>
      <c r="J16" s="3">
        <f t="shared" si="1"/>
        <v>69.900000000000006</v>
      </c>
      <c r="K16" s="1"/>
    </row>
    <row r="17" spans="1:11" ht="20.100000000000001" customHeight="1">
      <c r="A17" s="1">
        <v>2</v>
      </c>
      <c r="B17" s="1" t="s">
        <v>41</v>
      </c>
      <c r="C17" s="1" t="str">
        <f>"340421198910153937"</f>
        <v>340421198910153937</v>
      </c>
      <c r="D17" s="1" t="s">
        <v>1</v>
      </c>
      <c r="E17" s="2" t="s">
        <v>42</v>
      </c>
      <c r="F17" s="1" t="str">
        <f t="shared" si="4"/>
        <v>07053</v>
      </c>
      <c r="G17" s="1" t="s">
        <v>43</v>
      </c>
      <c r="H17" s="3">
        <v>62.4</v>
      </c>
      <c r="I17" s="3">
        <v>73.5</v>
      </c>
      <c r="J17" s="3">
        <f t="shared" si="1"/>
        <v>67.95</v>
      </c>
      <c r="K17" s="1"/>
    </row>
    <row r="18" spans="1:11" ht="20.100000000000001" customHeight="1">
      <c r="A18" s="1">
        <v>3</v>
      </c>
      <c r="B18" s="1" t="s">
        <v>44</v>
      </c>
      <c r="C18" s="1" t="str">
        <f>"340402199403111412"</f>
        <v>340402199403111412</v>
      </c>
      <c r="D18" s="1" t="s">
        <v>1</v>
      </c>
      <c r="E18" s="2" t="s">
        <v>42</v>
      </c>
      <c r="F18" s="1" t="str">
        <f t="shared" si="4"/>
        <v>07053</v>
      </c>
      <c r="G18" s="1" t="s">
        <v>45</v>
      </c>
      <c r="H18" s="3">
        <v>67.400000000000006</v>
      </c>
      <c r="I18" s="3">
        <v>68.3</v>
      </c>
      <c r="J18" s="3">
        <f t="shared" si="1"/>
        <v>67.849999999999994</v>
      </c>
      <c r="K18" s="1"/>
    </row>
    <row r="19" spans="1:11" ht="20.100000000000001" customHeight="1">
      <c r="A19" s="1">
        <v>1</v>
      </c>
      <c r="B19" s="1" t="s">
        <v>46</v>
      </c>
      <c r="C19" s="1" t="str">
        <f>"340404199007060812"</f>
        <v>340404199007060812</v>
      </c>
      <c r="D19" s="1" t="s">
        <v>1</v>
      </c>
      <c r="E19" s="2" t="s">
        <v>47</v>
      </c>
      <c r="F19" s="1" t="str">
        <f t="shared" ref="F19:F22" si="5">"07054"</f>
        <v>07054</v>
      </c>
      <c r="G19" s="1" t="s">
        <v>48</v>
      </c>
      <c r="H19" s="3">
        <v>71.400000000000006</v>
      </c>
      <c r="I19" s="3">
        <v>75.7</v>
      </c>
      <c r="J19" s="3">
        <f t="shared" si="1"/>
        <v>73.550000000000011</v>
      </c>
      <c r="K19" s="1"/>
    </row>
    <row r="20" spans="1:11" ht="20.100000000000001" customHeight="1">
      <c r="A20" s="1">
        <v>2</v>
      </c>
      <c r="B20" s="1" t="s">
        <v>49</v>
      </c>
      <c r="C20" s="1" t="str">
        <f>"340404199209140028"</f>
        <v>340404199209140028</v>
      </c>
      <c r="D20" s="1" t="s">
        <v>9</v>
      </c>
      <c r="E20" s="2" t="s">
        <v>50</v>
      </c>
      <c r="F20" s="1" t="str">
        <f t="shared" si="5"/>
        <v>07054</v>
      </c>
      <c r="G20" s="1" t="s">
        <v>51</v>
      </c>
      <c r="H20" s="3">
        <v>72.8</v>
      </c>
      <c r="I20" s="3">
        <v>72.7</v>
      </c>
      <c r="J20" s="3">
        <f t="shared" si="1"/>
        <v>72.75</v>
      </c>
      <c r="K20" s="1"/>
    </row>
    <row r="21" spans="1:11" ht="20.100000000000001" customHeight="1">
      <c r="A21" s="1">
        <v>3</v>
      </c>
      <c r="B21" s="1" t="s">
        <v>52</v>
      </c>
      <c r="C21" s="1" t="str">
        <f>"340405198312280629"</f>
        <v>340405198312280629</v>
      </c>
      <c r="D21" s="1" t="s">
        <v>9</v>
      </c>
      <c r="E21" s="2" t="s">
        <v>53</v>
      </c>
      <c r="F21" s="1" t="str">
        <f t="shared" si="5"/>
        <v>07054</v>
      </c>
      <c r="G21" s="1" t="s">
        <v>54</v>
      </c>
      <c r="H21" s="3">
        <v>68.599999999999994</v>
      </c>
      <c r="I21" s="3">
        <v>75.599999999999994</v>
      </c>
      <c r="J21" s="3">
        <f t="shared" si="1"/>
        <v>72.099999999999994</v>
      </c>
      <c r="K21" s="1"/>
    </row>
    <row r="22" spans="1:11" ht="20.100000000000001" customHeight="1">
      <c r="A22" s="1">
        <v>4</v>
      </c>
      <c r="B22" s="1" t="s">
        <v>55</v>
      </c>
      <c r="C22" s="1" t="str">
        <f>"340404199205202260"</f>
        <v>340404199205202260</v>
      </c>
      <c r="D22" s="1" t="s">
        <v>9</v>
      </c>
      <c r="E22" s="2" t="s">
        <v>56</v>
      </c>
      <c r="F22" s="1" t="str">
        <f t="shared" si="5"/>
        <v>07054</v>
      </c>
      <c r="G22" s="1" t="s">
        <v>57</v>
      </c>
      <c r="H22" s="3">
        <v>73.2</v>
      </c>
      <c r="I22" s="3">
        <v>70</v>
      </c>
      <c r="J22" s="3">
        <f t="shared" si="1"/>
        <v>71.599999999999994</v>
      </c>
      <c r="K22" s="1"/>
    </row>
    <row r="23" spans="1:11" ht="20.100000000000001" customHeight="1">
      <c r="A23" s="1">
        <v>1</v>
      </c>
      <c r="B23" s="1" t="s">
        <v>58</v>
      </c>
      <c r="C23" s="1" t="str">
        <f>"340405198305170616"</f>
        <v>340405198305170616</v>
      </c>
      <c r="D23" s="1" t="s">
        <v>1</v>
      </c>
      <c r="E23" s="2" t="s">
        <v>59</v>
      </c>
      <c r="F23" s="1" t="str">
        <f t="shared" ref="F23:F25" si="6">"07055"</f>
        <v>07055</v>
      </c>
      <c r="G23" s="1" t="s">
        <v>60</v>
      </c>
      <c r="H23" s="3">
        <v>61.4</v>
      </c>
      <c r="I23" s="3">
        <v>81.8</v>
      </c>
      <c r="J23" s="3">
        <f t="shared" si="1"/>
        <v>71.599999999999994</v>
      </c>
      <c r="K23" s="1"/>
    </row>
    <row r="24" spans="1:11" ht="20.100000000000001" customHeight="1">
      <c r="A24" s="1">
        <v>2</v>
      </c>
      <c r="B24" s="1" t="s">
        <v>61</v>
      </c>
      <c r="C24" s="1" t="str">
        <f>"340421199602230210"</f>
        <v>340421199602230210</v>
      </c>
      <c r="D24" s="1" t="s">
        <v>1</v>
      </c>
      <c r="E24" s="2" t="s">
        <v>62</v>
      </c>
      <c r="F24" s="1" t="str">
        <f t="shared" si="6"/>
        <v>07055</v>
      </c>
      <c r="G24" s="1" t="s">
        <v>63</v>
      </c>
      <c r="H24" s="3">
        <v>63.6</v>
      </c>
      <c r="I24" s="3">
        <v>77.400000000000006</v>
      </c>
      <c r="J24" s="3">
        <f t="shared" si="1"/>
        <v>70.5</v>
      </c>
      <c r="K24" s="1"/>
    </row>
    <row r="25" spans="1:11" ht="20.100000000000001" customHeight="1">
      <c r="A25" s="1">
        <v>3</v>
      </c>
      <c r="B25" s="1" t="s">
        <v>64</v>
      </c>
      <c r="C25" s="1" t="str">
        <f>"340404199306082245"</f>
        <v>340404199306082245</v>
      </c>
      <c r="D25" s="1" t="s">
        <v>9</v>
      </c>
      <c r="E25" s="2" t="s">
        <v>65</v>
      </c>
      <c r="F25" s="1" t="str">
        <f t="shared" si="6"/>
        <v>07055</v>
      </c>
      <c r="G25" s="1" t="s">
        <v>66</v>
      </c>
      <c r="H25" s="3">
        <v>62.4</v>
      </c>
      <c r="I25" s="3">
        <v>68.599999999999994</v>
      </c>
      <c r="J25" s="3">
        <f t="shared" si="1"/>
        <v>65.5</v>
      </c>
      <c r="K25" s="1"/>
    </row>
    <row r="26" spans="1:11" ht="20.100000000000001" customHeight="1">
      <c r="A26" s="1">
        <v>1</v>
      </c>
      <c r="B26" s="1" t="s">
        <v>67</v>
      </c>
      <c r="C26" s="1" t="str">
        <f>"34040619940603362X"</f>
        <v>34040619940603362X</v>
      </c>
      <c r="D26" s="1" t="s">
        <v>9</v>
      </c>
      <c r="E26" s="2" t="s">
        <v>70</v>
      </c>
      <c r="F26" s="1" t="str">
        <f t="shared" ref="F26:F28" si="7">"07056"</f>
        <v>07056</v>
      </c>
      <c r="G26" s="1" t="s">
        <v>68</v>
      </c>
      <c r="H26" s="3">
        <v>78.8</v>
      </c>
      <c r="I26" s="3">
        <v>70.7</v>
      </c>
      <c r="J26" s="3">
        <f t="shared" si="1"/>
        <v>74.75</v>
      </c>
      <c r="K26" s="1"/>
    </row>
    <row r="27" spans="1:11" ht="20.100000000000001" customHeight="1">
      <c r="A27" s="1">
        <v>2</v>
      </c>
      <c r="B27" s="1" t="s">
        <v>69</v>
      </c>
      <c r="C27" s="1" t="str">
        <f>"340406199206043815"</f>
        <v>340406199206043815</v>
      </c>
      <c r="D27" s="1" t="s">
        <v>1</v>
      </c>
      <c r="E27" s="2" t="s">
        <v>70</v>
      </c>
      <c r="F27" s="1" t="str">
        <f t="shared" si="7"/>
        <v>07056</v>
      </c>
      <c r="G27" s="1" t="s">
        <v>71</v>
      </c>
      <c r="H27" s="3">
        <v>63</v>
      </c>
      <c r="I27" s="3">
        <v>77.599999999999994</v>
      </c>
      <c r="J27" s="3">
        <f t="shared" si="1"/>
        <v>70.3</v>
      </c>
      <c r="K27" s="1"/>
    </row>
    <row r="28" spans="1:11" ht="20.100000000000001" customHeight="1">
      <c r="A28" s="1">
        <v>3</v>
      </c>
      <c r="B28" s="1" t="s">
        <v>72</v>
      </c>
      <c r="C28" s="1" t="str">
        <f>"340406199009203509"</f>
        <v>340406199009203509</v>
      </c>
      <c r="D28" s="1" t="s">
        <v>9</v>
      </c>
      <c r="E28" s="2" t="s">
        <v>70</v>
      </c>
      <c r="F28" s="1" t="str">
        <f t="shared" si="7"/>
        <v>07056</v>
      </c>
      <c r="G28" s="1" t="s">
        <v>73</v>
      </c>
      <c r="H28" s="3">
        <v>63.6</v>
      </c>
      <c r="I28" s="3">
        <v>73.099999999999994</v>
      </c>
      <c r="J28" s="3">
        <f t="shared" si="1"/>
        <v>68.349999999999994</v>
      </c>
      <c r="K28" s="1"/>
    </row>
    <row r="29" spans="1:11" ht="20.100000000000001" customHeight="1">
      <c r="A29" s="1">
        <v>1</v>
      </c>
      <c r="B29" s="1" t="s">
        <v>74</v>
      </c>
      <c r="C29" s="1" t="str">
        <f>"34040519890124161X"</f>
        <v>34040519890124161X</v>
      </c>
      <c r="D29" s="1" t="s">
        <v>1</v>
      </c>
      <c r="E29" s="2" t="s">
        <v>75</v>
      </c>
      <c r="F29" s="1" t="str">
        <f t="shared" ref="F29:F31" si="8">"07057"</f>
        <v>07057</v>
      </c>
      <c r="G29" s="1" t="s">
        <v>76</v>
      </c>
      <c r="H29" s="3">
        <v>51.8</v>
      </c>
      <c r="I29" s="3">
        <v>78.8</v>
      </c>
      <c r="J29" s="3">
        <f t="shared" si="1"/>
        <v>65.3</v>
      </c>
      <c r="K29" s="1"/>
    </row>
    <row r="30" spans="1:11" ht="20.100000000000001" customHeight="1">
      <c r="A30" s="1">
        <v>2</v>
      </c>
      <c r="B30" s="1" t="s">
        <v>77</v>
      </c>
      <c r="C30" s="1" t="str">
        <f>"340421199108180211"</f>
        <v>340421199108180211</v>
      </c>
      <c r="D30" s="1" t="s">
        <v>1</v>
      </c>
      <c r="E30" s="2" t="s">
        <v>78</v>
      </c>
      <c r="F30" s="1" t="str">
        <f t="shared" si="8"/>
        <v>07057</v>
      </c>
      <c r="G30" s="1" t="s">
        <v>79</v>
      </c>
      <c r="H30" s="3">
        <v>63.8</v>
      </c>
      <c r="I30" s="3">
        <v>66.5</v>
      </c>
      <c r="J30" s="3">
        <f t="shared" si="1"/>
        <v>65.150000000000006</v>
      </c>
      <c r="K30" s="1"/>
    </row>
    <row r="31" spans="1:11" ht="20.100000000000001" customHeight="1">
      <c r="A31" s="1">
        <v>3</v>
      </c>
      <c r="B31" s="1" t="s">
        <v>80</v>
      </c>
      <c r="C31" s="1" t="str">
        <f>"340421199310300838"</f>
        <v>340421199310300838</v>
      </c>
      <c r="D31" s="1" t="s">
        <v>1</v>
      </c>
      <c r="E31" s="2" t="s">
        <v>78</v>
      </c>
      <c r="F31" s="1" t="str">
        <f t="shared" si="8"/>
        <v>07057</v>
      </c>
      <c r="G31" s="1" t="s">
        <v>81</v>
      </c>
      <c r="H31" s="3">
        <v>59.4</v>
      </c>
      <c r="I31" s="3">
        <v>63.8</v>
      </c>
      <c r="J31" s="3">
        <f t="shared" si="1"/>
        <v>61.599999999999994</v>
      </c>
      <c r="K31" s="1"/>
    </row>
  </sheetData>
  <phoneticPr fontId="1" type="noConversion"/>
  <pageMargins left="0.41" right="0.35" top="0.75" bottom="0.75" header="0.3" footer="0.3"/>
  <pageSetup paperSize="9" orientation="portrait" verticalDpi="0" r:id="rId1"/>
  <headerFooter>
    <oddHeader>&amp;C检察院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2017-08-31T09:36:19Z</cp:lastPrinted>
  <dcterms:created xsi:type="dcterms:W3CDTF">2017-08-29T03:28:15Z</dcterms:created>
  <dcterms:modified xsi:type="dcterms:W3CDTF">2017-08-31T09:36:43Z</dcterms:modified>
</cp:coreProperties>
</file>