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580" activeTab="0"/>
  </bookViews>
  <sheets>
    <sheet name="总成绩排名" sheetId="1" r:id="rId1"/>
  </sheets>
  <definedNames>
    <definedName name="_xlnm._FilterDatabase" localSheetId="0" hidden="1">'总成绩排名'!$A$2:$M$59</definedName>
    <definedName name="_xlnm.Print_Titles" localSheetId="0">'总成绩排名'!$2:$2</definedName>
  </definedNames>
  <calcPr fullCalcOnLoad="1"/>
</workbook>
</file>

<file path=xl/sharedStrings.xml><?xml version="1.0" encoding="utf-8"?>
<sst xmlns="http://schemas.openxmlformats.org/spreadsheetml/2006/main" count="356" uniqueCount="199">
  <si>
    <t>内江市东兴区2017年上半年事业单位公开考聘工作人员拟聘用人员名单</t>
  </si>
  <si>
    <t>姓名</t>
  </si>
  <si>
    <t>性别</t>
  </si>
  <si>
    <t>报考职位</t>
  </si>
  <si>
    <t>职位编码</t>
  </si>
  <si>
    <t>准考证号</t>
  </si>
  <si>
    <t>笔试总成绩</t>
  </si>
  <si>
    <t>笔试折合分</t>
  </si>
  <si>
    <t xml:space="preserve">面试成绩     </t>
  </si>
  <si>
    <t>面试折合分</t>
  </si>
  <si>
    <t>笔试面试折合后总成绩</t>
  </si>
  <si>
    <t>排名</t>
  </si>
  <si>
    <t>体检结果</t>
  </si>
  <si>
    <t>备注</t>
  </si>
  <si>
    <t>王泽琳</t>
  </si>
  <si>
    <t>女</t>
  </si>
  <si>
    <t>管理人员</t>
  </si>
  <si>
    <t>9030101</t>
  </si>
  <si>
    <t>1706249024024</t>
  </si>
  <si>
    <t>合格</t>
  </si>
  <si>
    <t>李浩然</t>
  </si>
  <si>
    <t>9030201</t>
  </si>
  <si>
    <t>1706249024104</t>
  </si>
  <si>
    <t>刘彦君</t>
  </si>
  <si>
    <t>男</t>
  </si>
  <si>
    <t>专技人员</t>
  </si>
  <si>
    <t>9030301</t>
  </si>
  <si>
    <t>1706249024211</t>
  </si>
  <si>
    <t>胡伟</t>
  </si>
  <si>
    <t>9030401</t>
  </si>
  <si>
    <t>1706249024227</t>
  </si>
  <si>
    <t>姜梦康</t>
  </si>
  <si>
    <t>9030501</t>
  </si>
  <si>
    <t>1706249024316</t>
  </si>
  <si>
    <t>张川</t>
  </si>
  <si>
    <t>9030601</t>
  </si>
  <si>
    <t>1706249024503</t>
  </si>
  <si>
    <t>伍运霖</t>
  </si>
  <si>
    <t>9030701</t>
  </si>
  <si>
    <t>1706249025015</t>
  </si>
  <si>
    <t>周继雄</t>
  </si>
  <si>
    <t>9030901</t>
  </si>
  <si>
    <t>1706249025211</t>
  </si>
  <si>
    <t>罗海燕</t>
  </si>
  <si>
    <t>9031001</t>
  </si>
  <si>
    <t>1706249025302</t>
  </si>
  <si>
    <t>万竞科</t>
  </si>
  <si>
    <t>9031101</t>
  </si>
  <si>
    <t>1706249025329</t>
  </si>
  <si>
    <t>马超</t>
  </si>
  <si>
    <t>9031201</t>
  </si>
  <si>
    <t>1706249025420</t>
  </si>
  <si>
    <t>池云超</t>
  </si>
  <si>
    <t>9031202</t>
  </si>
  <si>
    <t>1706249025526</t>
  </si>
  <si>
    <t>蒲前前</t>
  </si>
  <si>
    <t>9031204</t>
  </si>
  <si>
    <t>1706249025718</t>
  </si>
  <si>
    <t>文婷</t>
  </si>
  <si>
    <t>9031301</t>
  </si>
  <si>
    <t>1706249025819</t>
  </si>
  <si>
    <t>蒋莹</t>
  </si>
  <si>
    <t>9031401</t>
  </si>
  <si>
    <t>1706249026008</t>
  </si>
  <si>
    <t>何菊</t>
  </si>
  <si>
    <t>9031501</t>
  </si>
  <si>
    <t>1706249030328</t>
  </si>
  <si>
    <t>申茂源</t>
  </si>
  <si>
    <t>9031601</t>
  </si>
  <si>
    <t>1706249030703</t>
  </si>
  <si>
    <t>罗斯祺</t>
  </si>
  <si>
    <t>9031701</t>
  </si>
  <si>
    <t>1706249031019</t>
  </si>
  <si>
    <t>徐文博</t>
  </si>
  <si>
    <t>1706249031103</t>
  </si>
  <si>
    <t>李静轩</t>
  </si>
  <si>
    <t>工勤</t>
  </si>
  <si>
    <t>9031702</t>
  </si>
  <si>
    <t>1706249031810</t>
  </si>
  <si>
    <t>陶帅</t>
  </si>
  <si>
    <t>1706249031528</t>
  </si>
  <si>
    <t>谢杭</t>
  </si>
  <si>
    <t>9032201</t>
  </si>
  <si>
    <t>1706249032107</t>
  </si>
  <si>
    <t>刘兴</t>
  </si>
  <si>
    <t>9032001</t>
  </si>
  <si>
    <t>1706249032102</t>
  </si>
  <si>
    <t>吕省学</t>
  </si>
  <si>
    <t>9032301</t>
  </si>
  <si>
    <t>1706249032116</t>
  </si>
  <si>
    <t>张永庭</t>
  </si>
  <si>
    <t>9032101</t>
  </si>
  <si>
    <t>1706249032103</t>
  </si>
  <si>
    <t>朱启杨</t>
  </si>
  <si>
    <t>1706249032106</t>
  </si>
  <si>
    <t>邓志美</t>
  </si>
  <si>
    <t>1706249032113</t>
  </si>
  <si>
    <t>罗昭均</t>
  </si>
  <si>
    <t>9032701</t>
  </si>
  <si>
    <t>1706249032325</t>
  </si>
  <si>
    <t>喻芳</t>
  </si>
  <si>
    <t>9032501</t>
  </si>
  <si>
    <t>1706249032225</t>
  </si>
  <si>
    <t>杨兵</t>
  </si>
  <si>
    <t>1706249032415</t>
  </si>
  <si>
    <t>李金兆</t>
  </si>
  <si>
    <t>9032601</t>
  </si>
  <si>
    <t>1706249032317</t>
  </si>
  <si>
    <t>聂富海</t>
  </si>
  <si>
    <t>信息技术人员</t>
  </si>
  <si>
    <t>9032801</t>
  </si>
  <si>
    <t>1706249032419</t>
  </si>
  <si>
    <t>肖志娟</t>
  </si>
  <si>
    <t>会计人员</t>
  </si>
  <si>
    <t>9032901</t>
  </si>
  <si>
    <t>1706249032428</t>
  </si>
  <si>
    <t>谢婷婷</t>
  </si>
  <si>
    <t>计算机人员</t>
  </si>
  <si>
    <t>9033001</t>
  </si>
  <si>
    <t>1706249032511</t>
  </si>
  <si>
    <t>董国伟</t>
  </si>
  <si>
    <t>9033101</t>
  </si>
  <si>
    <t>1706249032519</t>
  </si>
  <si>
    <t>曾欣</t>
  </si>
  <si>
    <t>财务人员</t>
  </si>
  <si>
    <t>9033201</t>
  </si>
  <si>
    <t>1706249032528</t>
  </si>
  <si>
    <t>张茗</t>
  </si>
  <si>
    <t>9033301</t>
  </si>
  <si>
    <t>1706249032622</t>
  </si>
  <si>
    <t>黄艳</t>
  </si>
  <si>
    <t>公共卫生</t>
  </si>
  <si>
    <t>7030101</t>
  </si>
  <si>
    <t>1706249010104</t>
  </si>
  <si>
    <t>刁小庆</t>
  </si>
  <si>
    <t>卫生检验</t>
  </si>
  <si>
    <t>7030102</t>
  </si>
  <si>
    <t>1706249010114</t>
  </si>
  <si>
    <t>曾单</t>
  </si>
  <si>
    <t>1706249010113</t>
  </si>
  <si>
    <t>陶欢</t>
  </si>
  <si>
    <t>内科医师</t>
  </si>
  <si>
    <t>7030201</t>
  </si>
  <si>
    <t>1706249010127</t>
  </si>
  <si>
    <t>颜运利</t>
  </si>
  <si>
    <t>儿科医师</t>
  </si>
  <si>
    <t>7030204</t>
  </si>
  <si>
    <t>1706249010129</t>
  </si>
  <si>
    <t>张超</t>
  </si>
  <si>
    <t>急诊科医师</t>
  </si>
  <si>
    <t>7030205</t>
  </si>
  <si>
    <t>1706249010202</t>
  </si>
  <si>
    <t>李远杰</t>
  </si>
  <si>
    <t>住院医师</t>
  </si>
  <si>
    <t>7030301</t>
  </si>
  <si>
    <t>1706249010206</t>
  </si>
  <si>
    <t>庞文明</t>
  </si>
  <si>
    <t>1706249010205</t>
  </si>
  <si>
    <t>蔡林莉</t>
  </si>
  <si>
    <t>康复科医师</t>
  </si>
  <si>
    <t>7030302</t>
  </si>
  <si>
    <t>1706249010213</t>
  </si>
  <si>
    <t>田林</t>
  </si>
  <si>
    <t>防疫人员</t>
  </si>
  <si>
    <t>7030501</t>
  </si>
  <si>
    <t>1706249010220</t>
  </si>
  <si>
    <t>谭雨</t>
  </si>
  <si>
    <t>护士</t>
  </si>
  <si>
    <t>7030502</t>
  </si>
  <si>
    <t>1706249010326</t>
  </si>
  <si>
    <t>伍珍瑶</t>
  </si>
  <si>
    <t>7030704</t>
  </si>
  <si>
    <t>1706249010423</t>
  </si>
  <si>
    <t>刘楠</t>
  </si>
  <si>
    <t>7030904</t>
  </si>
  <si>
    <t>1706249010714</t>
  </si>
  <si>
    <t>高宇</t>
  </si>
  <si>
    <t>7031201</t>
  </si>
  <si>
    <t>1706249010727</t>
  </si>
  <si>
    <t>李丹</t>
  </si>
  <si>
    <t>药剂</t>
  </si>
  <si>
    <t>7031202</t>
  </si>
  <si>
    <t>1706249010807</t>
  </si>
  <si>
    <t>刘晓琴</t>
  </si>
  <si>
    <t>7031203</t>
  </si>
  <si>
    <t>1706249010915</t>
  </si>
  <si>
    <t>邓玉姣</t>
  </si>
  <si>
    <t>7031401</t>
  </si>
  <si>
    <t>1706249011019</t>
  </si>
  <si>
    <t>何金钟</t>
  </si>
  <si>
    <t>7031801</t>
  </si>
  <si>
    <t>1706249011108</t>
  </si>
  <si>
    <t>陈海鸥</t>
  </si>
  <si>
    <t>7032001</t>
  </si>
  <si>
    <t>1706249011309</t>
  </si>
  <si>
    <t>江宇楠</t>
  </si>
  <si>
    <t>康复医生</t>
  </si>
  <si>
    <t>7032501</t>
  </si>
  <si>
    <t>1706249011328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</si>
</sst>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10" xfId="40" applyFont="1" applyBorder="1" applyAlignment="1">
      <alignment horizontal="center" vertical="center"/>
      <protection/>
    </xf>
    <xf numFmtId="0" fontId="45" fillId="0" borderId="10" xfId="40" applyFont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44" fillId="0" borderId="10" xfId="40" applyFont="1" applyBorder="1" applyAlignment="1">
      <alignment horizontal="center" vertical="center"/>
      <protection/>
    </xf>
    <xf numFmtId="176" fontId="44" fillId="0" borderId="10" xfId="40" applyNumberFormat="1" applyFont="1" applyBorder="1" applyAlignment="1">
      <alignment horizontal="center" vertical="center"/>
      <protection/>
    </xf>
    <xf numFmtId="176" fontId="44" fillId="0" borderId="10" xfId="0" applyNumberFormat="1" applyFont="1" applyBorder="1" applyAlignment="1">
      <alignment horizontal="center" vertical="center"/>
    </xf>
    <xf numFmtId="0" fontId="44" fillId="0" borderId="10" xfId="40" applyFont="1" applyFill="1" applyBorder="1" applyAlignment="1">
      <alignment horizontal="center" vertical="center"/>
      <protection/>
    </xf>
    <xf numFmtId="176" fontId="44" fillId="0" borderId="10" xfId="40" applyNumberFormat="1" applyFont="1" applyFill="1" applyBorder="1" applyAlignment="1">
      <alignment horizontal="center" vertical="center"/>
      <protection/>
    </xf>
    <xf numFmtId="176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4" fillId="0" borderId="10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SheetLayoutView="100" zoomScalePageLayoutView="0" workbookViewId="0" topLeftCell="A1">
      <selection activeCell="P4" sqref="P4"/>
    </sheetView>
  </sheetViews>
  <sheetFormatPr defaultColWidth="9.140625" defaultRowHeight="15"/>
  <cols>
    <col min="1" max="1" width="7.00390625" style="3" customWidth="1"/>
    <col min="2" max="2" width="2.8515625" style="3" customWidth="1"/>
    <col min="3" max="3" width="11.57421875" style="3" customWidth="1"/>
    <col min="4" max="4" width="8.00390625" style="3" customWidth="1"/>
    <col min="5" max="5" width="13.140625" style="3" customWidth="1"/>
    <col min="6" max="6" width="6.7109375" style="3" customWidth="1"/>
    <col min="7" max="7" width="6.8515625" style="3" customWidth="1"/>
    <col min="8" max="8" width="7.421875" style="3" customWidth="1"/>
    <col min="9" max="9" width="6.8515625" style="3" customWidth="1"/>
    <col min="10" max="10" width="9.140625" style="3" customWidth="1"/>
    <col min="11" max="12" width="5.421875" style="3" customWidth="1"/>
    <col min="13" max="13" width="6.8515625" style="3" customWidth="1"/>
    <col min="14" max="255" width="9.00390625" style="1" customWidth="1"/>
  </cols>
  <sheetData>
    <row r="1" spans="1:13" s="1" customFormat="1" ht="36" customHeight="1">
      <c r="A1" s="16" t="s">
        <v>0</v>
      </c>
      <c r="B1" s="16"/>
      <c r="C1" s="16"/>
      <c r="D1" s="16"/>
      <c r="E1" s="16"/>
      <c r="F1" s="16"/>
      <c r="G1" s="16"/>
      <c r="H1" s="17"/>
      <c r="I1" s="17"/>
      <c r="J1" s="17"/>
      <c r="K1" s="16"/>
      <c r="L1" s="16"/>
      <c r="M1" s="16"/>
    </row>
    <row r="2" spans="1:13" s="1" customFormat="1" ht="39.75" customHeight="1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1:13" s="1" customFormat="1" ht="13.5">
      <c r="A3" s="7" t="s">
        <v>14</v>
      </c>
      <c r="B3" s="7" t="s">
        <v>15</v>
      </c>
      <c r="C3" s="7" t="s">
        <v>16</v>
      </c>
      <c r="D3" s="7" t="s">
        <v>17</v>
      </c>
      <c r="E3" s="7" t="s">
        <v>18</v>
      </c>
      <c r="F3" s="8">
        <v>75</v>
      </c>
      <c r="G3" s="9">
        <f>F3*0.6</f>
        <v>45</v>
      </c>
      <c r="H3" s="9">
        <v>84.4</v>
      </c>
      <c r="I3" s="9">
        <f>H3*0.4</f>
        <v>33.760000000000005</v>
      </c>
      <c r="J3" s="9">
        <f>G3+I3</f>
        <v>78.76</v>
      </c>
      <c r="K3" s="13">
        <f>RANK(J3,$J$3:$J$3,0)</f>
        <v>1</v>
      </c>
      <c r="L3" s="13" t="s">
        <v>19</v>
      </c>
      <c r="M3" s="13"/>
    </row>
    <row r="4" spans="1:13" s="1" customFormat="1" ht="13.5">
      <c r="A4" s="7" t="s">
        <v>20</v>
      </c>
      <c r="B4" s="7" t="s">
        <v>15</v>
      </c>
      <c r="C4" s="7" t="s">
        <v>16</v>
      </c>
      <c r="D4" s="7" t="s">
        <v>21</v>
      </c>
      <c r="E4" s="7" t="s">
        <v>22</v>
      </c>
      <c r="F4" s="8">
        <v>69.5</v>
      </c>
      <c r="G4" s="9">
        <f>F4*0.6</f>
        <v>41.699999999999996</v>
      </c>
      <c r="H4" s="9">
        <v>86.6</v>
      </c>
      <c r="I4" s="9">
        <f>H4*0.4</f>
        <v>34.64</v>
      </c>
      <c r="J4" s="9">
        <f>G4+I4</f>
        <v>76.34</v>
      </c>
      <c r="K4" s="13">
        <f>RANK(J4,$J$4:$J$4,0)</f>
        <v>1</v>
      </c>
      <c r="L4" s="13" t="s">
        <v>19</v>
      </c>
      <c r="M4" s="13"/>
    </row>
    <row r="5" spans="1:13" s="1" customFormat="1" ht="13.5">
      <c r="A5" s="7" t="s">
        <v>23</v>
      </c>
      <c r="B5" s="7" t="s">
        <v>24</v>
      </c>
      <c r="C5" s="7" t="s">
        <v>25</v>
      </c>
      <c r="D5" s="7" t="s">
        <v>26</v>
      </c>
      <c r="E5" s="7" t="s">
        <v>27</v>
      </c>
      <c r="F5" s="8">
        <v>72.5</v>
      </c>
      <c r="G5" s="9">
        <f>F5*0.6</f>
        <v>43.5</v>
      </c>
      <c r="H5" s="9">
        <v>86</v>
      </c>
      <c r="I5" s="9">
        <f>H5*0.4</f>
        <v>34.4</v>
      </c>
      <c r="J5" s="9">
        <f>G5+I5</f>
        <v>77.9</v>
      </c>
      <c r="K5" s="13">
        <f>RANK(J5,$J$5:$J$5,0)</f>
        <v>1</v>
      </c>
      <c r="L5" s="13" t="s">
        <v>19</v>
      </c>
      <c r="M5" s="13"/>
    </row>
    <row r="6" spans="1:13" s="1" customFormat="1" ht="13.5">
      <c r="A6" s="7" t="s">
        <v>28</v>
      </c>
      <c r="B6" s="7" t="s">
        <v>24</v>
      </c>
      <c r="C6" s="7" t="s">
        <v>16</v>
      </c>
      <c r="D6" s="7" t="s">
        <v>29</v>
      </c>
      <c r="E6" s="7" t="s">
        <v>30</v>
      </c>
      <c r="F6" s="8">
        <v>69.5</v>
      </c>
      <c r="G6" s="9">
        <f>F6*0.6</f>
        <v>41.699999999999996</v>
      </c>
      <c r="H6" s="9">
        <v>82.4</v>
      </c>
      <c r="I6" s="9">
        <f>H6*0.4</f>
        <v>32.96</v>
      </c>
      <c r="J6" s="9">
        <f>G6+I6</f>
        <v>74.66</v>
      </c>
      <c r="K6" s="13">
        <v>2</v>
      </c>
      <c r="L6" s="13" t="s">
        <v>19</v>
      </c>
      <c r="M6" s="14"/>
    </row>
    <row r="7" spans="1:13" s="1" customFormat="1" ht="13.5">
      <c r="A7" s="7" t="s">
        <v>31</v>
      </c>
      <c r="B7" s="7" t="s">
        <v>15</v>
      </c>
      <c r="C7" s="7" t="s">
        <v>25</v>
      </c>
      <c r="D7" s="7" t="s">
        <v>32</v>
      </c>
      <c r="E7" s="7" t="s">
        <v>33</v>
      </c>
      <c r="F7" s="8">
        <v>62.5</v>
      </c>
      <c r="G7" s="9">
        <f aca="true" t="shared" si="0" ref="G7:G39">F7*0.6</f>
        <v>37.5</v>
      </c>
      <c r="H7" s="9">
        <v>83.1</v>
      </c>
      <c r="I7" s="9">
        <f aca="true" t="shared" si="1" ref="I7:I23">H7*0.4</f>
        <v>33.24</v>
      </c>
      <c r="J7" s="9">
        <f aca="true" t="shared" si="2" ref="J7:J38">G7+I7</f>
        <v>70.74000000000001</v>
      </c>
      <c r="K7" s="13">
        <f>RANK(J7,$J$7:$J$7,0)</f>
        <v>1</v>
      </c>
      <c r="L7" s="13" t="s">
        <v>19</v>
      </c>
      <c r="M7" s="13"/>
    </row>
    <row r="8" spans="1:13" s="1" customFormat="1" ht="13.5">
      <c r="A8" s="7" t="s">
        <v>34</v>
      </c>
      <c r="B8" s="7" t="s">
        <v>24</v>
      </c>
      <c r="C8" s="7" t="s">
        <v>25</v>
      </c>
      <c r="D8" s="7" t="s">
        <v>35</v>
      </c>
      <c r="E8" s="7" t="s">
        <v>36</v>
      </c>
      <c r="F8" s="8">
        <v>69.5</v>
      </c>
      <c r="G8" s="9">
        <f t="shared" si="0"/>
        <v>41.699999999999996</v>
      </c>
      <c r="H8" s="9">
        <v>83.7</v>
      </c>
      <c r="I8" s="9">
        <f t="shared" si="1"/>
        <v>33.480000000000004</v>
      </c>
      <c r="J8" s="9">
        <f t="shared" si="2"/>
        <v>75.18</v>
      </c>
      <c r="K8" s="13">
        <f>RANK(J8,$J$8:$J$8,0)</f>
        <v>1</v>
      </c>
      <c r="L8" s="13" t="s">
        <v>19</v>
      </c>
      <c r="M8" s="13"/>
    </row>
    <row r="9" spans="1:13" s="1" customFormat="1" ht="13.5">
      <c r="A9" s="7" t="s">
        <v>37</v>
      </c>
      <c r="B9" s="7" t="s">
        <v>24</v>
      </c>
      <c r="C9" s="7" t="s">
        <v>25</v>
      </c>
      <c r="D9" s="7" t="s">
        <v>38</v>
      </c>
      <c r="E9" s="7" t="s">
        <v>39</v>
      </c>
      <c r="F9" s="8">
        <v>75.5</v>
      </c>
      <c r="G9" s="9">
        <f t="shared" si="0"/>
        <v>45.3</v>
      </c>
      <c r="H9" s="9">
        <v>84.7</v>
      </c>
      <c r="I9" s="9">
        <f t="shared" si="1"/>
        <v>33.88</v>
      </c>
      <c r="J9" s="9">
        <f t="shared" si="2"/>
        <v>79.18</v>
      </c>
      <c r="K9" s="13">
        <f>RANK(J9,$J$9:$J$9,0)</f>
        <v>1</v>
      </c>
      <c r="L9" s="13" t="s">
        <v>19</v>
      </c>
      <c r="M9" s="13"/>
    </row>
    <row r="10" spans="1:13" s="1" customFormat="1" ht="13.5">
      <c r="A10" s="7" t="s">
        <v>40</v>
      </c>
      <c r="B10" s="7" t="s">
        <v>24</v>
      </c>
      <c r="C10" s="7" t="s">
        <v>25</v>
      </c>
      <c r="D10" s="7" t="s">
        <v>41</v>
      </c>
      <c r="E10" s="7" t="s">
        <v>42</v>
      </c>
      <c r="F10" s="8">
        <v>71</v>
      </c>
      <c r="G10" s="9">
        <f t="shared" si="0"/>
        <v>42.6</v>
      </c>
      <c r="H10" s="9">
        <v>82.9</v>
      </c>
      <c r="I10" s="9">
        <f t="shared" si="1"/>
        <v>33.160000000000004</v>
      </c>
      <c r="J10" s="9">
        <f t="shared" si="2"/>
        <v>75.76</v>
      </c>
      <c r="K10" s="13">
        <v>2</v>
      </c>
      <c r="L10" s="13" t="s">
        <v>19</v>
      </c>
      <c r="M10" s="13"/>
    </row>
    <row r="11" spans="1:13" s="1" customFormat="1" ht="13.5">
      <c r="A11" s="7" t="s">
        <v>43</v>
      </c>
      <c r="B11" s="7" t="s">
        <v>15</v>
      </c>
      <c r="C11" s="7" t="s">
        <v>25</v>
      </c>
      <c r="D11" s="7" t="s">
        <v>44</v>
      </c>
      <c r="E11" s="7" t="s">
        <v>45</v>
      </c>
      <c r="F11" s="8">
        <v>71</v>
      </c>
      <c r="G11" s="9">
        <f t="shared" si="0"/>
        <v>42.6</v>
      </c>
      <c r="H11" s="9">
        <v>82.4</v>
      </c>
      <c r="I11" s="9">
        <f t="shared" si="1"/>
        <v>32.96</v>
      </c>
      <c r="J11" s="9">
        <f t="shared" si="2"/>
        <v>75.56</v>
      </c>
      <c r="K11" s="13">
        <v>3</v>
      </c>
      <c r="L11" s="13" t="s">
        <v>19</v>
      </c>
      <c r="M11" s="13"/>
    </row>
    <row r="12" spans="1:13" s="1" customFormat="1" ht="13.5">
      <c r="A12" s="7" t="s">
        <v>46</v>
      </c>
      <c r="B12" s="7" t="s">
        <v>24</v>
      </c>
      <c r="C12" s="7" t="s">
        <v>25</v>
      </c>
      <c r="D12" s="7" t="s">
        <v>47</v>
      </c>
      <c r="E12" s="7" t="s">
        <v>48</v>
      </c>
      <c r="F12" s="8">
        <v>70.5</v>
      </c>
      <c r="G12" s="9">
        <f t="shared" si="0"/>
        <v>42.3</v>
      </c>
      <c r="H12" s="9">
        <v>82.6</v>
      </c>
      <c r="I12" s="9">
        <f t="shared" si="1"/>
        <v>33.04</v>
      </c>
      <c r="J12" s="9">
        <f t="shared" si="2"/>
        <v>75.34</v>
      </c>
      <c r="K12" s="13">
        <f>RANK(J12,$J$12:$J$12,0)</f>
        <v>1</v>
      </c>
      <c r="L12" s="13" t="s">
        <v>19</v>
      </c>
      <c r="M12" s="13"/>
    </row>
    <row r="13" spans="1:13" s="1" customFormat="1" ht="13.5">
      <c r="A13" s="7" t="s">
        <v>49</v>
      </c>
      <c r="B13" s="7" t="s">
        <v>24</v>
      </c>
      <c r="C13" s="7" t="s">
        <v>25</v>
      </c>
      <c r="D13" s="7" t="s">
        <v>50</v>
      </c>
      <c r="E13" s="7" t="s">
        <v>51</v>
      </c>
      <c r="F13" s="8">
        <v>75.5</v>
      </c>
      <c r="G13" s="9">
        <f t="shared" si="0"/>
        <v>45.3</v>
      </c>
      <c r="H13" s="9">
        <v>82.7</v>
      </c>
      <c r="I13" s="9">
        <f t="shared" si="1"/>
        <v>33.080000000000005</v>
      </c>
      <c r="J13" s="9">
        <f t="shared" si="2"/>
        <v>78.38</v>
      </c>
      <c r="K13" s="13">
        <f>RANK(J13,$J$13:$J$13,0)</f>
        <v>1</v>
      </c>
      <c r="L13" s="13" t="s">
        <v>19</v>
      </c>
      <c r="M13" s="13"/>
    </row>
    <row r="14" spans="1:13" s="1" customFormat="1" ht="13.5">
      <c r="A14" s="7" t="s">
        <v>52</v>
      </c>
      <c r="B14" s="7" t="s">
        <v>24</v>
      </c>
      <c r="C14" s="7" t="s">
        <v>25</v>
      </c>
      <c r="D14" s="7" t="s">
        <v>53</v>
      </c>
      <c r="E14" s="7" t="s">
        <v>54</v>
      </c>
      <c r="F14" s="8">
        <v>69.5</v>
      </c>
      <c r="G14" s="9">
        <f t="shared" si="0"/>
        <v>41.699999999999996</v>
      </c>
      <c r="H14" s="9">
        <v>83.3</v>
      </c>
      <c r="I14" s="9">
        <f t="shared" si="1"/>
        <v>33.32</v>
      </c>
      <c r="J14" s="9">
        <f t="shared" si="2"/>
        <v>75.02</v>
      </c>
      <c r="K14" s="13">
        <f>RANK(J14,$J$14:$J$14,0)</f>
        <v>1</v>
      </c>
      <c r="L14" s="13" t="s">
        <v>19</v>
      </c>
      <c r="M14" s="13"/>
    </row>
    <row r="15" spans="1:13" s="1" customFormat="1" ht="13.5">
      <c r="A15" s="7" t="s">
        <v>55</v>
      </c>
      <c r="B15" s="7" t="s">
        <v>24</v>
      </c>
      <c r="C15" s="7" t="s">
        <v>25</v>
      </c>
      <c r="D15" s="7" t="s">
        <v>56</v>
      </c>
      <c r="E15" s="7" t="s">
        <v>57</v>
      </c>
      <c r="F15" s="8">
        <v>65.5</v>
      </c>
      <c r="G15" s="9">
        <f t="shared" si="0"/>
        <v>39.3</v>
      </c>
      <c r="H15" s="9">
        <v>82.9</v>
      </c>
      <c r="I15" s="9">
        <f t="shared" si="1"/>
        <v>33.160000000000004</v>
      </c>
      <c r="J15" s="9">
        <f t="shared" si="2"/>
        <v>72.46000000000001</v>
      </c>
      <c r="K15" s="13">
        <f>RANK(J15,$J$15:$J$15,0)</f>
        <v>1</v>
      </c>
      <c r="L15" s="13" t="s">
        <v>19</v>
      </c>
      <c r="M15" s="13"/>
    </row>
    <row r="16" spans="1:13" s="1" customFormat="1" ht="13.5">
      <c r="A16" s="7" t="s">
        <v>58</v>
      </c>
      <c r="B16" s="7" t="s">
        <v>15</v>
      </c>
      <c r="C16" s="7" t="s">
        <v>25</v>
      </c>
      <c r="D16" s="7" t="s">
        <v>59</v>
      </c>
      <c r="E16" s="7" t="s">
        <v>60</v>
      </c>
      <c r="F16" s="8">
        <v>70</v>
      </c>
      <c r="G16" s="9">
        <f t="shared" si="0"/>
        <v>42</v>
      </c>
      <c r="H16" s="9">
        <v>84.7</v>
      </c>
      <c r="I16" s="9">
        <f t="shared" si="1"/>
        <v>33.88</v>
      </c>
      <c r="J16" s="9">
        <f t="shared" si="2"/>
        <v>75.88</v>
      </c>
      <c r="K16" s="13">
        <f>RANK(J16,$J$16:$J$16,0)</f>
        <v>1</v>
      </c>
      <c r="L16" s="13" t="s">
        <v>19</v>
      </c>
      <c r="M16" s="13"/>
    </row>
    <row r="17" spans="1:13" s="1" customFormat="1" ht="13.5">
      <c r="A17" s="7" t="s">
        <v>61</v>
      </c>
      <c r="B17" s="7" t="s">
        <v>15</v>
      </c>
      <c r="C17" s="7" t="s">
        <v>25</v>
      </c>
      <c r="D17" s="7" t="s">
        <v>62</v>
      </c>
      <c r="E17" s="7" t="s">
        <v>63</v>
      </c>
      <c r="F17" s="8">
        <v>63.5</v>
      </c>
      <c r="G17" s="9">
        <f t="shared" si="0"/>
        <v>38.1</v>
      </c>
      <c r="H17" s="9">
        <v>87.4</v>
      </c>
      <c r="I17" s="9">
        <f t="shared" si="1"/>
        <v>34.96</v>
      </c>
      <c r="J17" s="9">
        <f t="shared" si="2"/>
        <v>73.06</v>
      </c>
      <c r="K17" s="13">
        <f>RANK(J17,$J$17:$J$17,0)</f>
        <v>1</v>
      </c>
      <c r="L17" s="13" t="s">
        <v>19</v>
      </c>
      <c r="M17" s="13"/>
    </row>
    <row r="18" spans="1:13" s="1" customFormat="1" ht="13.5">
      <c r="A18" s="7" t="s">
        <v>64</v>
      </c>
      <c r="B18" s="7" t="s">
        <v>15</v>
      </c>
      <c r="C18" s="7" t="s">
        <v>16</v>
      </c>
      <c r="D18" s="7" t="s">
        <v>65</v>
      </c>
      <c r="E18" s="7" t="s">
        <v>66</v>
      </c>
      <c r="F18" s="9">
        <v>74.5</v>
      </c>
      <c r="G18" s="9">
        <f t="shared" si="0"/>
        <v>44.699999999999996</v>
      </c>
      <c r="H18" s="9">
        <v>80.7</v>
      </c>
      <c r="I18" s="9">
        <f t="shared" si="1"/>
        <v>32.28</v>
      </c>
      <c r="J18" s="9">
        <f t="shared" si="2"/>
        <v>76.97999999999999</v>
      </c>
      <c r="K18" s="13">
        <f>RANK(J18,$J$18:$J$18,0)</f>
        <v>1</v>
      </c>
      <c r="L18" s="13" t="s">
        <v>19</v>
      </c>
      <c r="M18" s="13"/>
    </row>
    <row r="19" spans="1:13" s="1" customFormat="1" ht="13.5">
      <c r="A19" s="7" t="s">
        <v>67</v>
      </c>
      <c r="B19" s="7" t="s">
        <v>24</v>
      </c>
      <c r="C19" s="7" t="s">
        <v>16</v>
      </c>
      <c r="D19" s="7" t="s">
        <v>68</v>
      </c>
      <c r="E19" s="7" t="s">
        <v>69</v>
      </c>
      <c r="F19" s="8">
        <v>73</v>
      </c>
      <c r="G19" s="9">
        <f t="shared" si="0"/>
        <v>43.8</v>
      </c>
      <c r="H19" s="9">
        <v>81.1</v>
      </c>
      <c r="I19" s="9">
        <f t="shared" si="1"/>
        <v>32.44</v>
      </c>
      <c r="J19" s="9">
        <f t="shared" si="2"/>
        <v>76.24</v>
      </c>
      <c r="K19" s="13">
        <f>RANK(J19,$J$19:$J$19,0)</f>
        <v>1</v>
      </c>
      <c r="L19" s="13" t="s">
        <v>19</v>
      </c>
      <c r="M19" s="13"/>
    </row>
    <row r="20" spans="1:13" s="1" customFormat="1" ht="13.5">
      <c r="A20" s="7" t="s">
        <v>70</v>
      </c>
      <c r="B20" s="7" t="s">
        <v>24</v>
      </c>
      <c r="C20" s="7" t="s">
        <v>16</v>
      </c>
      <c r="D20" s="7" t="s">
        <v>71</v>
      </c>
      <c r="E20" s="7" t="s">
        <v>72</v>
      </c>
      <c r="F20" s="8">
        <v>76.5</v>
      </c>
      <c r="G20" s="9">
        <f t="shared" si="0"/>
        <v>45.9</v>
      </c>
      <c r="H20" s="9">
        <v>84.1</v>
      </c>
      <c r="I20" s="9">
        <f t="shared" si="1"/>
        <v>33.64</v>
      </c>
      <c r="J20" s="9">
        <f t="shared" si="2"/>
        <v>79.53999999999999</v>
      </c>
      <c r="K20" s="13">
        <f>RANK(J20,$J$20:$J$21,0)</f>
        <v>1</v>
      </c>
      <c r="L20" s="13" t="s">
        <v>19</v>
      </c>
      <c r="M20" s="13"/>
    </row>
    <row r="21" spans="1:13" s="1" customFormat="1" ht="13.5">
      <c r="A21" s="7" t="s">
        <v>73</v>
      </c>
      <c r="B21" s="7" t="s">
        <v>24</v>
      </c>
      <c r="C21" s="7" t="s">
        <v>16</v>
      </c>
      <c r="D21" s="7" t="s">
        <v>71</v>
      </c>
      <c r="E21" s="7" t="s">
        <v>74</v>
      </c>
      <c r="F21" s="8">
        <v>75</v>
      </c>
      <c r="G21" s="9">
        <f t="shared" si="0"/>
        <v>45</v>
      </c>
      <c r="H21" s="9">
        <v>85.2</v>
      </c>
      <c r="I21" s="9">
        <f t="shared" si="1"/>
        <v>34.080000000000005</v>
      </c>
      <c r="J21" s="9">
        <f t="shared" si="2"/>
        <v>79.08000000000001</v>
      </c>
      <c r="K21" s="13">
        <f>RANK(J21,$J$20:$J$21,0)</f>
        <v>2</v>
      </c>
      <c r="L21" s="13" t="s">
        <v>19</v>
      </c>
      <c r="M21" s="13"/>
    </row>
    <row r="22" spans="1:13" s="1" customFormat="1" ht="13.5">
      <c r="A22" s="7" t="s">
        <v>75</v>
      </c>
      <c r="B22" s="7" t="s">
        <v>15</v>
      </c>
      <c r="C22" s="7" t="s">
        <v>76</v>
      </c>
      <c r="D22" s="7" t="s">
        <v>77</v>
      </c>
      <c r="E22" s="7" t="s">
        <v>78</v>
      </c>
      <c r="F22" s="8">
        <v>71.5</v>
      </c>
      <c r="G22" s="9">
        <f t="shared" si="0"/>
        <v>42.9</v>
      </c>
      <c r="H22" s="9">
        <v>86.5</v>
      </c>
      <c r="I22" s="9">
        <f t="shared" si="1"/>
        <v>34.6</v>
      </c>
      <c r="J22" s="9">
        <f t="shared" si="2"/>
        <v>77.5</v>
      </c>
      <c r="K22" s="13">
        <f>RANK(J22,$J$22:$J$23,0)</f>
        <v>1</v>
      </c>
      <c r="L22" s="13" t="s">
        <v>19</v>
      </c>
      <c r="M22" s="13"/>
    </row>
    <row r="23" spans="1:13" s="1" customFormat="1" ht="13.5">
      <c r="A23" s="7" t="s">
        <v>79</v>
      </c>
      <c r="B23" s="7" t="s">
        <v>24</v>
      </c>
      <c r="C23" s="7" t="s">
        <v>76</v>
      </c>
      <c r="D23" s="7" t="s">
        <v>77</v>
      </c>
      <c r="E23" s="7" t="s">
        <v>80</v>
      </c>
      <c r="F23" s="8">
        <v>73.5</v>
      </c>
      <c r="G23" s="9">
        <f t="shared" si="0"/>
        <v>44.1</v>
      </c>
      <c r="H23" s="9">
        <v>79.1</v>
      </c>
      <c r="I23" s="9">
        <f t="shared" si="1"/>
        <v>31.64</v>
      </c>
      <c r="J23" s="9">
        <f t="shared" si="2"/>
        <v>75.74000000000001</v>
      </c>
      <c r="K23" s="13">
        <f>RANK(J23,$J$22:$J$23,0)</f>
        <v>2</v>
      </c>
      <c r="L23" s="13" t="s">
        <v>19</v>
      </c>
      <c r="M23" s="13"/>
    </row>
    <row r="24" spans="1:13" s="1" customFormat="1" ht="13.5">
      <c r="A24" s="7" t="s">
        <v>81</v>
      </c>
      <c r="B24" s="7" t="s">
        <v>24</v>
      </c>
      <c r="C24" s="7" t="s">
        <v>25</v>
      </c>
      <c r="D24" s="7" t="s">
        <v>82</v>
      </c>
      <c r="E24" s="7" t="s">
        <v>83</v>
      </c>
      <c r="F24" s="8">
        <v>67</v>
      </c>
      <c r="G24" s="9">
        <f t="shared" si="0"/>
        <v>40.199999999999996</v>
      </c>
      <c r="H24" s="9">
        <v>83.7</v>
      </c>
      <c r="I24" s="9">
        <f aca="true" t="shared" si="3" ref="I24:I29">H24*0.4</f>
        <v>33.480000000000004</v>
      </c>
      <c r="J24" s="9">
        <f t="shared" si="2"/>
        <v>73.68</v>
      </c>
      <c r="K24" s="13">
        <f aca="true" t="shared" si="4" ref="K24:K29">RANK(J24,$J$24:$J$29,0)</f>
        <v>1</v>
      </c>
      <c r="L24" s="13" t="s">
        <v>19</v>
      </c>
      <c r="M24" s="13"/>
    </row>
    <row r="25" spans="1:13" s="1" customFormat="1" ht="13.5">
      <c r="A25" s="7" t="s">
        <v>84</v>
      </c>
      <c r="B25" s="7" t="s">
        <v>15</v>
      </c>
      <c r="C25" s="7" t="s">
        <v>25</v>
      </c>
      <c r="D25" s="7" t="s">
        <v>85</v>
      </c>
      <c r="E25" s="7" t="s">
        <v>86</v>
      </c>
      <c r="F25" s="8">
        <v>64.5</v>
      </c>
      <c r="G25" s="9">
        <f t="shared" si="0"/>
        <v>38.699999999999996</v>
      </c>
      <c r="H25" s="9">
        <v>84.9</v>
      </c>
      <c r="I25" s="9">
        <f t="shared" si="3"/>
        <v>33.96</v>
      </c>
      <c r="J25" s="9">
        <f t="shared" si="2"/>
        <v>72.66</v>
      </c>
      <c r="K25" s="13">
        <f t="shared" si="4"/>
        <v>2</v>
      </c>
      <c r="L25" s="13" t="s">
        <v>19</v>
      </c>
      <c r="M25" s="13"/>
    </row>
    <row r="26" spans="1:13" s="1" customFormat="1" ht="13.5">
      <c r="A26" s="7" t="s">
        <v>87</v>
      </c>
      <c r="B26" s="7" t="s">
        <v>24</v>
      </c>
      <c r="C26" s="7" t="s">
        <v>25</v>
      </c>
      <c r="D26" s="7" t="s">
        <v>88</v>
      </c>
      <c r="E26" s="7" t="s">
        <v>89</v>
      </c>
      <c r="F26" s="8">
        <v>63.5</v>
      </c>
      <c r="G26" s="9">
        <f t="shared" si="0"/>
        <v>38.1</v>
      </c>
      <c r="H26" s="9">
        <v>84.9</v>
      </c>
      <c r="I26" s="9">
        <f t="shared" si="3"/>
        <v>33.96</v>
      </c>
      <c r="J26" s="9">
        <f t="shared" si="2"/>
        <v>72.06</v>
      </c>
      <c r="K26" s="13">
        <f t="shared" si="4"/>
        <v>3</v>
      </c>
      <c r="L26" s="13" t="s">
        <v>19</v>
      </c>
      <c r="M26" s="13"/>
    </row>
    <row r="27" spans="1:13" s="1" customFormat="1" ht="13.5">
      <c r="A27" s="7" t="s">
        <v>90</v>
      </c>
      <c r="B27" s="7" t="s">
        <v>15</v>
      </c>
      <c r="C27" s="7" t="s">
        <v>25</v>
      </c>
      <c r="D27" s="7" t="s">
        <v>91</v>
      </c>
      <c r="E27" s="7" t="s">
        <v>92</v>
      </c>
      <c r="F27" s="8">
        <v>63</v>
      </c>
      <c r="G27" s="9">
        <f t="shared" si="0"/>
        <v>37.8</v>
      </c>
      <c r="H27" s="9">
        <v>84.4</v>
      </c>
      <c r="I27" s="9">
        <f t="shared" si="3"/>
        <v>33.760000000000005</v>
      </c>
      <c r="J27" s="9">
        <f t="shared" si="2"/>
        <v>71.56</v>
      </c>
      <c r="K27" s="13">
        <f t="shared" si="4"/>
        <v>4</v>
      </c>
      <c r="L27" s="13" t="s">
        <v>19</v>
      </c>
      <c r="M27" s="13"/>
    </row>
    <row r="28" spans="1:13" s="1" customFormat="1" ht="13.5">
      <c r="A28" s="7" t="s">
        <v>93</v>
      </c>
      <c r="B28" s="7" t="s">
        <v>24</v>
      </c>
      <c r="C28" s="7" t="s">
        <v>25</v>
      </c>
      <c r="D28" s="7" t="s">
        <v>82</v>
      </c>
      <c r="E28" s="7" t="s">
        <v>94</v>
      </c>
      <c r="F28" s="8">
        <v>61.5</v>
      </c>
      <c r="G28" s="9">
        <f t="shared" si="0"/>
        <v>36.9</v>
      </c>
      <c r="H28" s="9">
        <v>84.9</v>
      </c>
      <c r="I28" s="9">
        <f t="shared" si="3"/>
        <v>33.96</v>
      </c>
      <c r="J28" s="9">
        <f t="shared" si="2"/>
        <v>70.86</v>
      </c>
      <c r="K28" s="13">
        <f t="shared" si="4"/>
        <v>5</v>
      </c>
      <c r="L28" s="13" t="s">
        <v>19</v>
      </c>
      <c r="M28" s="13"/>
    </row>
    <row r="29" spans="1:13" s="1" customFormat="1" ht="13.5">
      <c r="A29" s="7" t="s">
        <v>95</v>
      </c>
      <c r="B29" s="7" t="s">
        <v>24</v>
      </c>
      <c r="C29" s="7" t="s">
        <v>25</v>
      </c>
      <c r="D29" s="7" t="s">
        <v>88</v>
      </c>
      <c r="E29" s="7" t="s">
        <v>96</v>
      </c>
      <c r="F29" s="8">
        <v>64</v>
      </c>
      <c r="G29" s="9">
        <f t="shared" si="0"/>
        <v>38.4</v>
      </c>
      <c r="H29" s="9">
        <v>80.76</v>
      </c>
      <c r="I29" s="9">
        <f t="shared" si="3"/>
        <v>32.304</v>
      </c>
      <c r="J29" s="9">
        <f t="shared" si="2"/>
        <v>70.70400000000001</v>
      </c>
      <c r="K29" s="13">
        <f t="shared" si="4"/>
        <v>6</v>
      </c>
      <c r="L29" s="13" t="s">
        <v>19</v>
      </c>
      <c r="M29" s="13"/>
    </row>
    <row r="30" spans="1:13" s="1" customFormat="1" ht="13.5">
      <c r="A30" s="7" t="s">
        <v>97</v>
      </c>
      <c r="B30" s="7" t="s">
        <v>24</v>
      </c>
      <c r="C30" s="7" t="s">
        <v>25</v>
      </c>
      <c r="D30" s="7" t="s">
        <v>98</v>
      </c>
      <c r="E30" s="7" t="s">
        <v>99</v>
      </c>
      <c r="F30" s="8">
        <v>67.5</v>
      </c>
      <c r="G30" s="9">
        <f t="shared" si="0"/>
        <v>40.5</v>
      </c>
      <c r="H30" s="9">
        <v>86.1</v>
      </c>
      <c r="I30" s="9">
        <f aca="true" t="shared" si="5" ref="I30:I59">H30*0.4</f>
        <v>34.44</v>
      </c>
      <c r="J30" s="9">
        <f t="shared" si="2"/>
        <v>74.94</v>
      </c>
      <c r="K30" s="13">
        <f>RANK(J30,$J$30:$J$33,0)</f>
        <v>1</v>
      </c>
      <c r="L30" s="13" t="s">
        <v>19</v>
      </c>
      <c r="M30" s="13"/>
    </row>
    <row r="31" spans="1:13" s="1" customFormat="1" ht="13.5">
      <c r="A31" s="7" t="s">
        <v>100</v>
      </c>
      <c r="B31" s="7" t="s">
        <v>15</v>
      </c>
      <c r="C31" s="7" t="s">
        <v>25</v>
      </c>
      <c r="D31" s="7" t="s">
        <v>101</v>
      </c>
      <c r="E31" s="7" t="s">
        <v>102</v>
      </c>
      <c r="F31" s="8">
        <v>67.5</v>
      </c>
      <c r="G31" s="9">
        <f t="shared" si="0"/>
        <v>40.5</v>
      </c>
      <c r="H31" s="9">
        <v>84</v>
      </c>
      <c r="I31" s="9">
        <f t="shared" si="5"/>
        <v>33.6</v>
      </c>
      <c r="J31" s="9">
        <f t="shared" si="2"/>
        <v>74.1</v>
      </c>
      <c r="K31" s="13">
        <f>RANK(J31,$J$30:$J$33,0)</f>
        <v>2</v>
      </c>
      <c r="L31" s="13" t="s">
        <v>19</v>
      </c>
      <c r="M31" s="13"/>
    </row>
    <row r="32" spans="1:13" s="1" customFormat="1" ht="13.5">
      <c r="A32" s="7" t="s">
        <v>103</v>
      </c>
      <c r="B32" s="7" t="s">
        <v>24</v>
      </c>
      <c r="C32" s="7" t="s">
        <v>25</v>
      </c>
      <c r="D32" s="7" t="s">
        <v>98</v>
      </c>
      <c r="E32" s="7" t="s">
        <v>104</v>
      </c>
      <c r="F32" s="8">
        <v>67</v>
      </c>
      <c r="G32" s="9">
        <f t="shared" si="0"/>
        <v>40.199999999999996</v>
      </c>
      <c r="H32" s="9">
        <v>81.9</v>
      </c>
      <c r="I32" s="9">
        <f t="shared" si="5"/>
        <v>32.760000000000005</v>
      </c>
      <c r="J32" s="9">
        <f t="shared" si="2"/>
        <v>72.96000000000001</v>
      </c>
      <c r="K32" s="13">
        <f>RANK(J32,$J$30:$J$33,0)</f>
        <v>3</v>
      </c>
      <c r="L32" s="13" t="s">
        <v>19</v>
      </c>
      <c r="M32" s="13"/>
    </row>
    <row r="33" spans="1:13" s="1" customFormat="1" ht="13.5">
      <c r="A33" s="7" t="s">
        <v>105</v>
      </c>
      <c r="B33" s="7" t="s">
        <v>24</v>
      </c>
      <c r="C33" s="7" t="s">
        <v>25</v>
      </c>
      <c r="D33" s="7" t="s">
        <v>106</v>
      </c>
      <c r="E33" s="7" t="s">
        <v>107</v>
      </c>
      <c r="F33" s="8">
        <v>62</v>
      </c>
      <c r="G33" s="9">
        <f t="shared" si="0"/>
        <v>37.199999999999996</v>
      </c>
      <c r="H33" s="9">
        <v>86.44</v>
      </c>
      <c r="I33" s="9">
        <f t="shared" si="5"/>
        <v>34.576</v>
      </c>
      <c r="J33" s="9">
        <f t="shared" si="2"/>
        <v>71.776</v>
      </c>
      <c r="K33" s="13">
        <f>RANK(J33,$J$30:$J$33,0)</f>
        <v>4</v>
      </c>
      <c r="L33" s="13" t="s">
        <v>19</v>
      </c>
      <c r="M33" s="13"/>
    </row>
    <row r="34" spans="1:13" s="1" customFormat="1" ht="13.5">
      <c r="A34" s="7" t="s">
        <v>108</v>
      </c>
      <c r="B34" s="7" t="s">
        <v>24</v>
      </c>
      <c r="C34" s="7" t="s">
        <v>109</v>
      </c>
      <c r="D34" s="7" t="s">
        <v>110</v>
      </c>
      <c r="E34" s="7" t="s">
        <v>111</v>
      </c>
      <c r="F34" s="8">
        <v>69.5</v>
      </c>
      <c r="G34" s="9">
        <f t="shared" si="0"/>
        <v>41.699999999999996</v>
      </c>
      <c r="H34" s="9">
        <v>81.4</v>
      </c>
      <c r="I34" s="9">
        <f t="shared" si="5"/>
        <v>32.56</v>
      </c>
      <c r="J34" s="9">
        <f t="shared" si="2"/>
        <v>74.25999999999999</v>
      </c>
      <c r="K34" s="13">
        <f>RANK(J34,$J$34:$J$34,0)</f>
        <v>1</v>
      </c>
      <c r="L34" s="13" t="s">
        <v>19</v>
      </c>
      <c r="M34" s="13"/>
    </row>
    <row r="35" spans="1:13" s="1" customFormat="1" ht="13.5">
      <c r="A35" s="7" t="s">
        <v>112</v>
      </c>
      <c r="B35" s="7" t="s">
        <v>15</v>
      </c>
      <c r="C35" s="7" t="s">
        <v>113</v>
      </c>
      <c r="D35" s="7" t="s">
        <v>114</v>
      </c>
      <c r="E35" s="7" t="s">
        <v>115</v>
      </c>
      <c r="F35" s="8">
        <v>64</v>
      </c>
      <c r="G35" s="9">
        <f t="shared" si="0"/>
        <v>38.4</v>
      </c>
      <c r="H35" s="9">
        <v>83.6</v>
      </c>
      <c r="I35" s="9">
        <f t="shared" si="5"/>
        <v>33.44</v>
      </c>
      <c r="J35" s="9">
        <f t="shared" si="2"/>
        <v>71.84</v>
      </c>
      <c r="K35" s="13">
        <f>RANK(J35,$J$35:$J$35,0)</f>
        <v>1</v>
      </c>
      <c r="L35" s="13" t="s">
        <v>19</v>
      </c>
      <c r="M35" s="13"/>
    </row>
    <row r="36" spans="1:13" s="1" customFormat="1" ht="13.5">
      <c r="A36" s="7" t="s">
        <v>116</v>
      </c>
      <c r="B36" s="7" t="s">
        <v>15</v>
      </c>
      <c r="C36" s="7" t="s">
        <v>117</v>
      </c>
      <c r="D36" s="7" t="s">
        <v>118</v>
      </c>
      <c r="E36" s="7" t="s">
        <v>119</v>
      </c>
      <c r="F36" s="8">
        <v>62</v>
      </c>
      <c r="G36" s="9">
        <f t="shared" si="0"/>
        <v>37.199999999999996</v>
      </c>
      <c r="H36" s="9">
        <v>86.84</v>
      </c>
      <c r="I36" s="9">
        <f t="shared" si="5"/>
        <v>34.736000000000004</v>
      </c>
      <c r="J36" s="9">
        <f t="shared" si="2"/>
        <v>71.936</v>
      </c>
      <c r="K36" s="13">
        <f>RANK(J36,$J$36:$J$36,0)</f>
        <v>1</v>
      </c>
      <c r="L36" s="13" t="s">
        <v>19</v>
      </c>
      <c r="M36" s="13"/>
    </row>
    <row r="37" spans="1:13" s="1" customFormat="1" ht="13.5">
      <c r="A37" s="7" t="s">
        <v>120</v>
      </c>
      <c r="B37" s="7" t="s">
        <v>24</v>
      </c>
      <c r="C37" s="7" t="s">
        <v>117</v>
      </c>
      <c r="D37" s="7" t="s">
        <v>121</v>
      </c>
      <c r="E37" s="7" t="s">
        <v>122</v>
      </c>
      <c r="F37" s="8">
        <v>50</v>
      </c>
      <c r="G37" s="9">
        <f t="shared" si="0"/>
        <v>30</v>
      </c>
      <c r="H37" s="9">
        <v>77.52</v>
      </c>
      <c r="I37" s="9">
        <f t="shared" si="5"/>
        <v>31.008</v>
      </c>
      <c r="J37" s="9">
        <f t="shared" si="2"/>
        <v>61.007999999999996</v>
      </c>
      <c r="K37" s="13">
        <v>2</v>
      </c>
      <c r="L37" s="13" t="s">
        <v>19</v>
      </c>
      <c r="M37" s="13"/>
    </row>
    <row r="38" spans="1:13" s="1" customFormat="1" ht="13.5">
      <c r="A38" s="7" t="s">
        <v>123</v>
      </c>
      <c r="B38" s="7" t="s">
        <v>15</v>
      </c>
      <c r="C38" s="7" t="s">
        <v>124</v>
      </c>
      <c r="D38" s="7" t="s">
        <v>125</v>
      </c>
      <c r="E38" s="7" t="s">
        <v>126</v>
      </c>
      <c r="F38" s="8">
        <v>70</v>
      </c>
      <c r="G38" s="9">
        <f t="shared" si="0"/>
        <v>42</v>
      </c>
      <c r="H38" s="9">
        <v>82.3</v>
      </c>
      <c r="I38" s="9">
        <f t="shared" si="5"/>
        <v>32.92</v>
      </c>
      <c r="J38" s="9">
        <f t="shared" si="2"/>
        <v>74.92</v>
      </c>
      <c r="K38" s="13">
        <f>RANK(J38,$J$38:$J$38,0)</f>
        <v>1</v>
      </c>
      <c r="L38" s="13" t="s">
        <v>19</v>
      </c>
      <c r="M38" s="13"/>
    </row>
    <row r="39" spans="1:13" s="1" customFormat="1" ht="13.5">
      <c r="A39" s="7" t="s">
        <v>127</v>
      </c>
      <c r="B39" s="7" t="s">
        <v>15</v>
      </c>
      <c r="C39" s="7" t="s">
        <v>117</v>
      </c>
      <c r="D39" s="7" t="s">
        <v>128</v>
      </c>
      <c r="E39" s="7" t="s">
        <v>129</v>
      </c>
      <c r="F39" s="8">
        <v>63</v>
      </c>
      <c r="G39" s="9">
        <f t="shared" si="0"/>
        <v>37.8</v>
      </c>
      <c r="H39" s="9">
        <v>87.3</v>
      </c>
      <c r="I39" s="9">
        <f t="shared" si="5"/>
        <v>34.92</v>
      </c>
      <c r="J39" s="9">
        <f aca="true" t="shared" si="6" ref="J39:J70">G39+I39</f>
        <v>72.72</v>
      </c>
      <c r="K39" s="13">
        <f>RANK(J39,$J$39:$J$39,0)</f>
        <v>1</v>
      </c>
      <c r="L39" s="13" t="s">
        <v>19</v>
      </c>
      <c r="M39" s="13"/>
    </row>
    <row r="40" spans="1:13" s="1" customFormat="1" ht="13.5">
      <c r="A40" s="7" t="s">
        <v>130</v>
      </c>
      <c r="B40" s="7" t="s">
        <v>15</v>
      </c>
      <c r="C40" s="7" t="s">
        <v>131</v>
      </c>
      <c r="D40" s="7" t="s">
        <v>132</v>
      </c>
      <c r="E40" s="7" t="s">
        <v>133</v>
      </c>
      <c r="F40" s="8">
        <v>65.5</v>
      </c>
      <c r="G40" s="9">
        <v>39.3</v>
      </c>
      <c r="H40" s="9">
        <v>80.9</v>
      </c>
      <c r="I40" s="9">
        <f t="shared" si="5"/>
        <v>32.36000000000001</v>
      </c>
      <c r="J40" s="9">
        <f t="shared" si="6"/>
        <v>71.66</v>
      </c>
      <c r="K40" s="13">
        <f>RANK(J40,$J$40:$J$40,0)</f>
        <v>1</v>
      </c>
      <c r="L40" s="13" t="s">
        <v>19</v>
      </c>
      <c r="M40" s="13"/>
    </row>
    <row r="41" spans="1:13" s="1" customFormat="1" ht="13.5">
      <c r="A41" s="7" t="s">
        <v>134</v>
      </c>
      <c r="B41" s="7" t="s">
        <v>15</v>
      </c>
      <c r="C41" s="7" t="s">
        <v>135</v>
      </c>
      <c r="D41" s="7" t="s">
        <v>136</v>
      </c>
      <c r="E41" s="7" t="s">
        <v>137</v>
      </c>
      <c r="F41" s="8">
        <v>69.5</v>
      </c>
      <c r="G41" s="9">
        <v>41.7</v>
      </c>
      <c r="H41" s="9">
        <v>79.4</v>
      </c>
      <c r="I41" s="9">
        <f t="shared" si="5"/>
        <v>31.760000000000005</v>
      </c>
      <c r="J41" s="9">
        <f t="shared" si="6"/>
        <v>73.46000000000001</v>
      </c>
      <c r="K41" s="13">
        <f>RANK(J41,$J$41:$J$42,0)</f>
        <v>1</v>
      </c>
      <c r="L41" s="13" t="s">
        <v>19</v>
      </c>
      <c r="M41" s="13"/>
    </row>
    <row r="42" spans="1:13" s="1" customFormat="1" ht="13.5">
      <c r="A42" s="7" t="s">
        <v>138</v>
      </c>
      <c r="B42" s="7" t="s">
        <v>15</v>
      </c>
      <c r="C42" s="7" t="s">
        <v>135</v>
      </c>
      <c r="D42" s="7" t="s">
        <v>136</v>
      </c>
      <c r="E42" s="7" t="s">
        <v>139</v>
      </c>
      <c r="F42" s="8">
        <v>64.5</v>
      </c>
      <c r="G42" s="9">
        <v>38.699999999999996</v>
      </c>
      <c r="H42" s="9">
        <v>81.74</v>
      </c>
      <c r="I42" s="9">
        <f t="shared" si="5"/>
        <v>32.696</v>
      </c>
      <c r="J42" s="9">
        <f t="shared" si="6"/>
        <v>71.39599999999999</v>
      </c>
      <c r="K42" s="13">
        <f>RANK(J42,$J$41:$J$42,0)</f>
        <v>2</v>
      </c>
      <c r="L42" s="13" t="s">
        <v>19</v>
      </c>
      <c r="M42" s="13"/>
    </row>
    <row r="43" spans="1:13" s="1" customFormat="1" ht="13.5">
      <c r="A43" s="7" t="s">
        <v>140</v>
      </c>
      <c r="B43" s="7" t="s">
        <v>24</v>
      </c>
      <c r="C43" s="7" t="s">
        <v>141</v>
      </c>
      <c r="D43" s="7" t="s">
        <v>142</v>
      </c>
      <c r="E43" s="7" t="s">
        <v>143</v>
      </c>
      <c r="F43" s="8">
        <v>63</v>
      </c>
      <c r="G43" s="9">
        <v>37.8</v>
      </c>
      <c r="H43" s="9">
        <v>77.4</v>
      </c>
      <c r="I43" s="9">
        <f t="shared" si="5"/>
        <v>30.960000000000004</v>
      </c>
      <c r="J43" s="9">
        <f t="shared" si="6"/>
        <v>68.76</v>
      </c>
      <c r="K43" s="13">
        <f>RANK(J43,$J$43:$J$43,0)</f>
        <v>1</v>
      </c>
      <c r="L43" s="13" t="s">
        <v>19</v>
      </c>
      <c r="M43" s="13"/>
    </row>
    <row r="44" spans="1:13" s="2" customFormat="1" ht="13.5">
      <c r="A44" s="10" t="s">
        <v>144</v>
      </c>
      <c r="B44" s="10" t="s">
        <v>24</v>
      </c>
      <c r="C44" s="10" t="s">
        <v>145</v>
      </c>
      <c r="D44" s="10" t="s">
        <v>146</v>
      </c>
      <c r="E44" s="10" t="s">
        <v>147</v>
      </c>
      <c r="F44" s="11">
        <v>53.5</v>
      </c>
      <c r="G44" s="12">
        <v>32.1</v>
      </c>
      <c r="H44" s="12">
        <v>77.7</v>
      </c>
      <c r="I44" s="9">
        <f t="shared" si="5"/>
        <v>31.080000000000002</v>
      </c>
      <c r="J44" s="9">
        <f t="shared" si="6"/>
        <v>63.18000000000001</v>
      </c>
      <c r="K44" s="13">
        <f>RANK(J44,$J$44:$J$44,0)</f>
        <v>1</v>
      </c>
      <c r="L44" s="13" t="s">
        <v>19</v>
      </c>
      <c r="M44" s="15"/>
    </row>
    <row r="45" spans="1:13" s="1" customFormat="1" ht="13.5">
      <c r="A45" s="7" t="s">
        <v>148</v>
      </c>
      <c r="B45" s="7" t="s">
        <v>24</v>
      </c>
      <c r="C45" s="7" t="s">
        <v>149</v>
      </c>
      <c r="D45" s="7" t="s">
        <v>150</v>
      </c>
      <c r="E45" s="7" t="s">
        <v>151</v>
      </c>
      <c r="F45" s="8">
        <v>66.5</v>
      </c>
      <c r="G45" s="9">
        <v>39.9</v>
      </c>
      <c r="H45" s="9">
        <v>79</v>
      </c>
      <c r="I45" s="9">
        <f t="shared" si="5"/>
        <v>31.6</v>
      </c>
      <c r="J45" s="9">
        <f t="shared" si="6"/>
        <v>71.5</v>
      </c>
      <c r="K45" s="13">
        <f>RANK(J45,$J$45:$J$45,0)</f>
        <v>1</v>
      </c>
      <c r="L45" s="13" t="s">
        <v>19</v>
      </c>
      <c r="M45" s="13"/>
    </row>
    <row r="46" spans="1:13" s="1" customFormat="1" ht="13.5">
      <c r="A46" s="7" t="s">
        <v>152</v>
      </c>
      <c r="B46" s="7" t="s">
        <v>15</v>
      </c>
      <c r="C46" s="7" t="s">
        <v>153</v>
      </c>
      <c r="D46" s="7" t="s">
        <v>154</v>
      </c>
      <c r="E46" s="7" t="s">
        <v>155</v>
      </c>
      <c r="F46" s="8">
        <v>60.5</v>
      </c>
      <c r="G46" s="9">
        <v>36.3</v>
      </c>
      <c r="H46" s="9">
        <v>82.2</v>
      </c>
      <c r="I46" s="9">
        <f t="shared" si="5"/>
        <v>32.88</v>
      </c>
      <c r="J46" s="9">
        <f t="shared" si="6"/>
        <v>69.18</v>
      </c>
      <c r="K46" s="13">
        <f>RANK(J46,$J$46:$J$47,0)</f>
        <v>1</v>
      </c>
      <c r="L46" s="13" t="s">
        <v>19</v>
      </c>
      <c r="M46" s="13"/>
    </row>
    <row r="47" spans="1:13" s="1" customFormat="1" ht="13.5">
      <c r="A47" s="7" t="s">
        <v>156</v>
      </c>
      <c r="B47" s="7" t="s">
        <v>24</v>
      </c>
      <c r="C47" s="7" t="s">
        <v>153</v>
      </c>
      <c r="D47" s="7" t="s">
        <v>154</v>
      </c>
      <c r="E47" s="7" t="s">
        <v>157</v>
      </c>
      <c r="F47" s="8">
        <v>60</v>
      </c>
      <c r="G47" s="9">
        <v>36</v>
      </c>
      <c r="H47" s="9">
        <v>79.5</v>
      </c>
      <c r="I47" s="9">
        <f t="shared" si="5"/>
        <v>31.8</v>
      </c>
      <c r="J47" s="9">
        <f t="shared" si="6"/>
        <v>67.8</v>
      </c>
      <c r="K47" s="13">
        <f>RANK(J47,$J$46:$J$47,0)</f>
        <v>2</v>
      </c>
      <c r="L47" s="13" t="s">
        <v>19</v>
      </c>
      <c r="M47" s="13"/>
    </row>
    <row r="48" spans="1:13" s="1" customFormat="1" ht="13.5">
      <c r="A48" s="7" t="s">
        <v>158</v>
      </c>
      <c r="B48" s="7" t="s">
        <v>15</v>
      </c>
      <c r="C48" s="7" t="s">
        <v>159</v>
      </c>
      <c r="D48" s="7" t="s">
        <v>160</v>
      </c>
      <c r="E48" s="7" t="s">
        <v>161</v>
      </c>
      <c r="F48" s="8">
        <v>61.5</v>
      </c>
      <c r="G48" s="9">
        <v>36.9</v>
      </c>
      <c r="H48" s="9">
        <v>78.16</v>
      </c>
      <c r="I48" s="9">
        <f t="shared" si="5"/>
        <v>31.264</v>
      </c>
      <c r="J48" s="9">
        <f t="shared" si="6"/>
        <v>68.164</v>
      </c>
      <c r="K48" s="13">
        <f>RANK(J48,$J$48:$J$48,0)</f>
        <v>1</v>
      </c>
      <c r="L48" s="13" t="s">
        <v>19</v>
      </c>
      <c r="M48" s="13"/>
    </row>
    <row r="49" spans="1:13" s="1" customFormat="1" ht="13.5">
      <c r="A49" s="7" t="s">
        <v>162</v>
      </c>
      <c r="B49" s="7" t="s">
        <v>24</v>
      </c>
      <c r="C49" s="7" t="s">
        <v>163</v>
      </c>
      <c r="D49" s="7" t="s">
        <v>164</v>
      </c>
      <c r="E49" s="7" t="s">
        <v>165</v>
      </c>
      <c r="F49" s="8">
        <v>53</v>
      </c>
      <c r="G49" s="9">
        <v>31.799999999999997</v>
      </c>
      <c r="H49" s="9">
        <v>83.56</v>
      </c>
      <c r="I49" s="9">
        <f t="shared" si="5"/>
        <v>33.424</v>
      </c>
      <c r="J49" s="9">
        <f t="shared" si="6"/>
        <v>65.22399999999999</v>
      </c>
      <c r="K49" s="13">
        <f>RANK(J49,$J$49:$J$49,0)</f>
        <v>1</v>
      </c>
      <c r="L49" s="13" t="s">
        <v>19</v>
      </c>
      <c r="M49" s="13"/>
    </row>
    <row r="50" spans="1:13" s="1" customFormat="1" ht="13.5">
      <c r="A50" s="7" t="s">
        <v>166</v>
      </c>
      <c r="B50" s="7" t="s">
        <v>15</v>
      </c>
      <c r="C50" s="7" t="s">
        <v>167</v>
      </c>
      <c r="D50" s="7" t="s">
        <v>168</v>
      </c>
      <c r="E50" s="7" t="s">
        <v>169</v>
      </c>
      <c r="F50" s="8">
        <v>59.5</v>
      </c>
      <c r="G50" s="9">
        <v>35.699999999999996</v>
      </c>
      <c r="H50" s="9">
        <v>86.6</v>
      </c>
      <c r="I50" s="9">
        <f t="shared" si="5"/>
        <v>34.64</v>
      </c>
      <c r="J50" s="9">
        <f t="shared" si="6"/>
        <v>70.34</v>
      </c>
      <c r="K50" s="13">
        <f>RANK(J50,$J$50:$J$50,0)</f>
        <v>1</v>
      </c>
      <c r="L50" s="13" t="s">
        <v>19</v>
      </c>
      <c r="M50" s="13"/>
    </row>
    <row r="51" spans="1:13" s="1" customFormat="1" ht="13.5">
      <c r="A51" s="7" t="s">
        <v>170</v>
      </c>
      <c r="B51" s="7" t="s">
        <v>15</v>
      </c>
      <c r="C51" s="7" t="s">
        <v>167</v>
      </c>
      <c r="D51" s="7" t="s">
        <v>171</v>
      </c>
      <c r="E51" s="7" t="s">
        <v>172</v>
      </c>
      <c r="F51" s="8">
        <v>67.5</v>
      </c>
      <c r="G51" s="9">
        <v>40.5</v>
      </c>
      <c r="H51" s="9">
        <v>85.4</v>
      </c>
      <c r="I51" s="9">
        <f t="shared" si="5"/>
        <v>34.160000000000004</v>
      </c>
      <c r="J51" s="9">
        <f t="shared" si="6"/>
        <v>74.66</v>
      </c>
      <c r="K51" s="13">
        <f>RANK(J51,$J$51:$J$51,0)</f>
        <v>1</v>
      </c>
      <c r="L51" s="13" t="s">
        <v>19</v>
      </c>
      <c r="M51" s="13"/>
    </row>
    <row r="52" spans="1:13" s="1" customFormat="1" ht="13.5">
      <c r="A52" s="7" t="s">
        <v>173</v>
      </c>
      <c r="B52" s="7" t="s">
        <v>15</v>
      </c>
      <c r="C52" s="7" t="s">
        <v>167</v>
      </c>
      <c r="D52" s="7" t="s">
        <v>174</v>
      </c>
      <c r="E52" s="7" t="s">
        <v>175</v>
      </c>
      <c r="F52" s="8">
        <v>70</v>
      </c>
      <c r="G52" s="9">
        <v>42</v>
      </c>
      <c r="H52" s="9">
        <v>86.4</v>
      </c>
      <c r="I52" s="9">
        <f t="shared" si="5"/>
        <v>34.56</v>
      </c>
      <c r="J52" s="9">
        <f t="shared" si="6"/>
        <v>76.56</v>
      </c>
      <c r="K52" s="13">
        <f>RANK(J52,$J$52:$J$52,0)</f>
        <v>1</v>
      </c>
      <c r="L52" s="13" t="s">
        <v>19</v>
      </c>
      <c r="M52" s="13"/>
    </row>
    <row r="53" spans="1:13" s="2" customFormat="1" ht="13.5">
      <c r="A53" s="10" t="s">
        <v>176</v>
      </c>
      <c r="B53" s="10" t="s">
        <v>24</v>
      </c>
      <c r="C53" s="10" t="s">
        <v>163</v>
      </c>
      <c r="D53" s="10" t="s">
        <v>177</v>
      </c>
      <c r="E53" s="10" t="s">
        <v>178</v>
      </c>
      <c r="F53" s="11">
        <v>53.5</v>
      </c>
      <c r="G53" s="12">
        <v>32.1</v>
      </c>
      <c r="H53" s="12">
        <v>77.7</v>
      </c>
      <c r="I53" s="9">
        <f t="shared" si="5"/>
        <v>31.080000000000002</v>
      </c>
      <c r="J53" s="9">
        <f t="shared" si="6"/>
        <v>63.18000000000001</v>
      </c>
      <c r="K53" s="13">
        <f>RANK(J53,$J$53:$J$53,0)</f>
        <v>1</v>
      </c>
      <c r="L53" s="13" t="s">
        <v>19</v>
      </c>
      <c r="M53" s="15"/>
    </row>
    <row r="54" spans="1:13" s="1" customFormat="1" ht="13.5">
      <c r="A54" s="7" t="s">
        <v>179</v>
      </c>
      <c r="B54" s="7" t="s">
        <v>15</v>
      </c>
      <c r="C54" s="7" t="s">
        <v>180</v>
      </c>
      <c r="D54" s="7" t="s">
        <v>181</v>
      </c>
      <c r="E54" s="7" t="s">
        <v>182</v>
      </c>
      <c r="F54" s="8">
        <v>49</v>
      </c>
      <c r="G54" s="9">
        <v>29.4</v>
      </c>
      <c r="H54" s="9">
        <v>80.1</v>
      </c>
      <c r="I54" s="9">
        <f t="shared" si="5"/>
        <v>32.04</v>
      </c>
      <c r="J54" s="9">
        <f t="shared" si="6"/>
        <v>61.44</v>
      </c>
      <c r="K54" s="13">
        <f>RANK(J54,$J$54:$J$54,0)</f>
        <v>1</v>
      </c>
      <c r="L54" s="13" t="s">
        <v>19</v>
      </c>
      <c r="M54" s="13"/>
    </row>
    <row r="55" spans="1:13" s="1" customFormat="1" ht="13.5">
      <c r="A55" s="7" t="s">
        <v>183</v>
      </c>
      <c r="B55" s="7" t="s">
        <v>15</v>
      </c>
      <c r="C55" s="7" t="s">
        <v>167</v>
      </c>
      <c r="D55" s="7" t="s">
        <v>184</v>
      </c>
      <c r="E55" s="7" t="s">
        <v>185</v>
      </c>
      <c r="F55" s="8">
        <v>52.5</v>
      </c>
      <c r="G55" s="9">
        <v>31.5</v>
      </c>
      <c r="H55" s="9">
        <v>82.6</v>
      </c>
      <c r="I55" s="9">
        <f t="shared" si="5"/>
        <v>33.04</v>
      </c>
      <c r="J55" s="9">
        <f t="shared" si="6"/>
        <v>64.53999999999999</v>
      </c>
      <c r="K55" s="13">
        <f>RANK(J55,$J$55:$J$55,0)</f>
        <v>1</v>
      </c>
      <c r="L55" s="13" t="s">
        <v>19</v>
      </c>
      <c r="M55" s="13"/>
    </row>
    <row r="56" spans="1:13" s="1" customFormat="1" ht="13.5">
      <c r="A56" s="7" t="s">
        <v>186</v>
      </c>
      <c r="B56" s="7" t="s">
        <v>15</v>
      </c>
      <c r="C56" s="7" t="s">
        <v>167</v>
      </c>
      <c r="D56" s="7" t="s">
        <v>187</v>
      </c>
      <c r="E56" s="7" t="s">
        <v>188</v>
      </c>
      <c r="F56" s="8">
        <v>50.5</v>
      </c>
      <c r="G56" s="9">
        <v>30.299999999999997</v>
      </c>
      <c r="H56" s="9">
        <v>82.6</v>
      </c>
      <c r="I56" s="9">
        <f t="shared" si="5"/>
        <v>33.04</v>
      </c>
      <c r="J56" s="9">
        <f t="shared" si="6"/>
        <v>63.339999999999996</v>
      </c>
      <c r="K56" s="13">
        <f>RANK(J56,$J$56:$J$56,0)</f>
        <v>1</v>
      </c>
      <c r="L56" s="13" t="s">
        <v>19</v>
      </c>
      <c r="M56" s="13"/>
    </row>
    <row r="57" spans="1:13" s="2" customFormat="1" ht="13.5">
      <c r="A57" s="10" t="s">
        <v>189</v>
      </c>
      <c r="B57" s="10" t="s">
        <v>24</v>
      </c>
      <c r="C57" s="10" t="s">
        <v>163</v>
      </c>
      <c r="D57" s="10" t="s">
        <v>190</v>
      </c>
      <c r="E57" s="10" t="s">
        <v>191</v>
      </c>
      <c r="F57" s="11">
        <v>53.5</v>
      </c>
      <c r="G57" s="12">
        <v>32.1</v>
      </c>
      <c r="H57" s="12">
        <v>81.8</v>
      </c>
      <c r="I57" s="9">
        <f t="shared" si="5"/>
        <v>32.72</v>
      </c>
      <c r="J57" s="9">
        <f t="shared" si="6"/>
        <v>64.82</v>
      </c>
      <c r="K57" s="13">
        <f>RANK(J57,$J$57:$J$57,0)</f>
        <v>1</v>
      </c>
      <c r="L57" s="13" t="s">
        <v>19</v>
      </c>
      <c r="M57" s="15"/>
    </row>
    <row r="58" spans="1:13" s="1" customFormat="1" ht="13.5">
      <c r="A58" s="7" t="s">
        <v>192</v>
      </c>
      <c r="B58" s="7" t="s">
        <v>15</v>
      </c>
      <c r="C58" s="7" t="s">
        <v>167</v>
      </c>
      <c r="D58" s="7" t="s">
        <v>193</v>
      </c>
      <c r="E58" s="7" t="s">
        <v>194</v>
      </c>
      <c r="F58" s="8">
        <v>50</v>
      </c>
      <c r="G58" s="9">
        <v>30</v>
      </c>
      <c r="H58" s="9">
        <v>89.1</v>
      </c>
      <c r="I58" s="9">
        <f t="shared" si="5"/>
        <v>35.64</v>
      </c>
      <c r="J58" s="9">
        <f t="shared" si="6"/>
        <v>65.64</v>
      </c>
      <c r="K58" s="13">
        <f>RANK(J58,$J$58:$J$58,0)</f>
        <v>1</v>
      </c>
      <c r="L58" s="13" t="s">
        <v>19</v>
      </c>
      <c r="M58" s="13"/>
    </row>
    <row r="59" spans="1:13" s="1" customFormat="1" ht="13.5">
      <c r="A59" s="7" t="s">
        <v>195</v>
      </c>
      <c r="B59" s="7" t="s">
        <v>15</v>
      </c>
      <c r="C59" s="7" t="s">
        <v>196</v>
      </c>
      <c r="D59" s="7" t="s">
        <v>197</v>
      </c>
      <c r="E59" s="7" t="s">
        <v>198</v>
      </c>
      <c r="F59" s="8">
        <v>62.5</v>
      </c>
      <c r="G59" s="9">
        <v>37.5</v>
      </c>
      <c r="H59" s="9">
        <v>82.5</v>
      </c>
      <c r="I59" s="9">
        <f t="shared" si="5"/>
        <v>33</v>
      </c>
      <c r="J59" s="9">
        <f t="shared" si="6"/>
        <v>70.5</v>
      </c>
      <c r="K59" s="13">
        <f>RANK(J59,$J$59:$J$59,0)</f>
        <v>1</v>
      </c>
      <c r="L59" s="13" t="s">
        <v>19</v>
      </c>
      <c r="M59" s="13"/>
    </row>
  </sheetData>
  <sheetProtection password="C613" sheet="1" formatCells="0" formatColumns="0" formatRows="0" insertColumns="0" insertRows="0" insertHyperlinks="0" deleteColumns="0" deleteRows="0" sort="0" autoFilter="0" pivotTables="0"/>
  <autoFilter ref="A2:M59">
    <sortState ref="A3:M59">
      <sortCondition sortBy="value" ref="K3:K59"/>
    </sortState>
  </autoFilter>
  <mergeCells count="1">
    <mergeCell ref="A1:M1"/>
  </mergeCells>
  <printOptions/>
  <pageMargins left="0.39" right="0.39" top="0.39" bottom="0.39" header="0.28" footer="0.2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chinaunicom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gonggang</dc:creator>
  <cp:keywords/>
  <dc:description/>
  <cp:lastModifiedBy>gonggang</cp:lastModifiedBy>
  <cp:lastPrinted>2017-07-05T07:47:57Z</cp:lastPrinted>
  <dcterms:created xsi:type="dcterms:W3CDTF">2017-07-04T06:51:58Z</dcterms:created>
  <dcterms:modified xsi:type="dcterms:W3CDTF">2017-10-25T07:45:37Z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