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70"/>
  </bookViews>
  <sheets>
    <sheet name="Sheet1" sheetId="1" r:id="rId1"/>
  </sheets>
  <externalReferences>
    <externalReference r:id="rId2"/>
  </externalReferences>
  <definedNames>
    <definedName name="_xlnm._FilterDatabase" localSheetId="0" hidden="1">Sheet1!$A$2:$Q$51</definedName>
  </definedNames>
  <calcPr calcId="144525"/>
</workbook>
</file>

<file path=xl/sharedStrings.xml><?xml version="1.0" encoding="utf-8"?>
<sst xmlns="http://schemas.openxmlformats.org/spreadsheetml/2006/main" count="124">
  <si>
    <t>广元市利州区2017年下半年公开招聘部分事业单位工作人员总成绩及入闱体检人员名单</t>
  </si>
  <si>
    <t>姓名</t>
  </si>
  <si>
    <t>证件号</t>
  </si>
  <si>
    <t>单位名称</t>
  </si>
  <si>
    <t>职位名称</t>
  </si>
  <si>
    <t>职位编号</t>
  </si>
  <si>
    <t>招聘人数</t>
  </si>
  <si>
    <t>准考证号</t>
  </si>
  <si>
    <t>加分项目</t>
  </si>
  <si>
    <t>加分分数</t>
  </si>
  <si>
    <t>笔试成绩</t>
  </si>
  <si>
    <t>加分后成绩</t>
  </si>
  <si>
    <t>笔试折合后成绩</t>
  </si>
  <si>
    <t>面试成绩</t>
  </si>
  <si>
    <t>面试折合后成绩</t>
  </si>
  <si>
    <t>总成绩</t>
  </si>
  <si>
    <t>名次</t>
  </si>
  <si>
    <t>备注</t>
  </si>
  <si>
    <t>李健宏</t>
  </si>
  <si>
    <t>广元市利州区工农镇劳动保障所</t>
  </si>
  <si>
    <t>管理岗位</t>
  </si>
  <si>
    <t>20170901</t>
  </si>
  <si>
    <t>1712207010717</t>
  </si>
  <si>
    <t>入闱体检</t>
  </si>
  <si>
    <t>1712207011325</t>
  </si>
  <si>
    <t>1712207011327</t>
  </si>
  <si>
    <t>姚玉婷</t>
  </si>
  <si>
    <t>广元市利州区经济发展信息中心</t>
  </si>
  <si>
    <t>20170902</t>
  </si>
  <si>
    <t>1712207011417</t>
  </si>
  <si>
    <t>三支一扶</t>
  </si>
  <si>
    <t>4分</t>
  </si>
  <si>
    <t>1712207011506</t>
  </si>
  <si>
    <t>杨佳鑫</t>
  </si>
  <si>
    <t>广元市利州区健康教育所</t>
  </si>
  <si>
    <t>20170903</t>
  </si>
  <si>
    <t>1712207011918</t>
  </si>
  <si>
    <t>1712207013126</t>
  </si>
  <si>
    <t>1712207012324</t>
  </si>
  <si>
    <t>缺考</t>
  </si>
  <si>
    <t>杨力铭</t>
  </si>
  <si>
    <t>广元市利州区湖泊管理局</t>
  </si>
  <si>
    <t>20170904</t>
  </si>
  <si>
    <t>1712207013222</t>
  </si>
  <si>
    <t>1712207013224</t>
  </si>
  <si>
    <t>张武玺</t>
  </si>
  <si>
    <t>20170905</t>
  </si>
  <si>
    <t>1712207013306</t>
  </si>
  <si>
    <t>1712207013303</t>
  </si>
  <si>
    <t>1712207013305</t>
  </si>
  <si>
    <t>程芮龄</t>
  </si>
  <si>
    <t>广元市利州区广播电视台</t>
  </si>
  <si>
    <t>播音主持（管理岗位）</t>
  </si>
  <si>
    <t>20170906</t>
  </si>
  <si>
    <t>1712207013329</t>
  </si>
  <si>
    <t>1712207013318</t>
  </si>
  <si>
    <t>1712207013325</t>
  </si>
  <si>
    <t>张磊</t>
  </si>
  <si>
    <t>广元市利州区水务流域管理站</t>
  </si>
  <si>
    <t>专技岗位</t>
  </si>
  <si>
    <t>20170907</t>
  </si>
  <si>
    <t>1712207013515</t>
  </si>
  <si>
    <t>1712207013414</t>
  </si>
  <si>
    <t>1712207013508</t>
  </si>
  <si>
    <t>1712207013404</t>
  </si>
  <si>
    <t>周松</t>
  </si>
  <si>
    <t>广元市利州区交通质量监督管理站</t>
  </si>
  <si>
    <t>20170908</t>
  </si>
  <si>
    <t>1712207013628</t>
  </si>
  <si>
    <t>1712207013626</t>
  </si>
  <si>
    <t>广元市利州区龙潭乡卫生院</t>
  </si>
  <si>
    <t>会计（专技岗位）</t>
  </si>
  <si>
    <t>20170909</t>
  </si>
  <si>
    <t>1712207013726</t>
  </si>
  <si>
    <t>面试成绩低于60分，不予聘用</t>
  </si>
  <si>
    <t>1712207013813</t>
  </si>
  <si>
    <t>江科宏</t>
  </si>
  <si>
    <t>1712207013806</t>
  </si>
  <si>
    <t xml:space="preserve"> 递补面试，入闱体检</t>
  </si>
  <si>
    <t>何鹏</t>
  </si>
  <si>
    <t>利州区上西社区卫生服务中心</t>
  </si>
  <si>
    <t>20170910</t>
  </si>
  <si>
    <t>1712207013901</t>
  </si>
  <si>
    <t>1712207014107</t>
  </si>
  <si>
    <t>1712207013903</t>
  </si>
  <si>
    <t>杨蜜</t>
  </si>
  <si>
    <t>护理（专技岗位）</t>
  </si>
  <si>
    <t>20170912</t>
  </si>
  <si>
    <t>1712207014420</t>
  </si>
  <si>
    <t>1712207014417</t>
  </si>
  <si>
    <t>1712207014426</t>
  </si>
  <si>
    <t>姚思明</t>
  </si>
  <si>
    <t>广元市利州区杨家岩社区卫生服务中心</t>
  </si>
  <si>
    <t>中医（专技岗位）</t>
  </si>
  <si>
    <t>20170914</t>
  </si>
  <si>
    <t>1712207014504</t>
  </si>
  <si>
    <t>赵亚红</t>
  </si>
  <si>
    <t>20170916</t>
  </si>
  <si>
    <t>1712207014602</t>
  </si>
  <si>
    <t>1712207014601</t>
  </si>
  <si>
    <t>1712207014529</t>
  </si>
  <si>
    <t>1712207014513</t>
  </si>
  <si>
    <t>任晓艺</t>
  </si>
  <si>
    <t>广元市利州区荣山镇卫生院</t>
  </si>
  <si>
    <t>20170920</t>
  </si>
  <si>
    <t>1712207014717</t>
  </si>
  <si>
    <t>赵亚文</t>
  </si>
  <si>
    <t>1712207014716</t>
  </si>
  <si>
    <t>1712207014730</t>
  </si>
  <si>
    <t>1712207014618</t>
  </si>
  <si>
    <t>递补面试</t>
  </si>
  <si>
    <t>1712207014701</t>
  </si>
  <si>
    <t>1712207014710</t>
  </si>
  <si>
    <t>1712207014806</t>
  </si>
  <si>
    <t>李靓雯</t>
  </si>
  <si>
    <t>广元市利州区盘龙镇卫生院</t>
  </si>
  <si>
    <t>20170921</t>
  </si>
  <si>
    <t>1712207014908</t>
  </si>
  <si>
    <t>蒋正杪</t>
  </si>
  <si>
    <t>1712207015025</t>
  </si>
  <si>
    <t>1712207014920</t>
  </si>
  <si>
    <t>1712207015005</t>
  </si>
  <si>
    <t>1712207015021</t>
  </si>
  <si>
    <t>1712207014819</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</si>
</sst>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41" formatCode="_ * #,##0_ ;_ * \-#,##0_ ;_ * &quot;-&quot;_ ;_ @_ "/>
  </numFmts>
  <fonts count="21">
    <font>
      <sz val="11"/>
      <color theme="1"/>
      <name val="宋体"/>
      <charset val="134"/>
      <scheme val="minor"/>
    </font>
    <font>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 fillId="26" borderId="0" applyNumberFormat="0" applyBorder="0" applyAlignment="0" applyProtection="0">
      <alignment vertical="center"/>
    </xf>
    <xf numFmtId="0" fontId="17"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9" applyNumberFormat="0" applyFont="0" applyAlignment="0" applyProtection="0">
      <alignment vertical="center"/>
    </xf>
    <xf numFmtId="0" fontId="10" fillId="28"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7" applyNumberFormat="0" applyFill="0" applyAlignment="0" applyProtection="0">
      <alignment vertical="center"/>
    </xf>
    <xf numFmtId="0" fontId="4" fillId="0" borderId="7" applyNumberFormat="0" applyFill="0" applyAlignment="0" applyProtection="0">
      <alignment vertical="center"/>
    </xf>
    <xf numFmtId="0" fontId="10" fillId="21" borderId="0" applyNumberFormat="0" applyBorder="0" applyAlignment="0" applyProtection="0">
      <alignment vertical="center"/>
    </xf>
    <xf numFmtId="0" fontId="7" fillId="0" borderId="11" applyNumberFormat="0" applyFill="0" applyAlignment="0" applyProtection="0">
      <alignment vertical="center"/>
    </xf>
    <xf numFmtId="0" fontId="10" fillId="20" borderId="0" applyNumberFormat="0" applyBorder="0" applyAlignment="0" applyProtection="0">
      <alignment vertical="center"/>
    </xf>
    <xf numFmtId="0" fontId="11" fillId="14" borderId="8" applyNumberFormat="0" applyAlignment="0" applyProtection="0">
      <alignment vertical="center"/>
    </xf>
    <xf numFmtId="0" fontId="20" fillId="14" borderId="12" applyNumberFormat="0" applyAlignment="0" applyProtection="0">
      <alignment vertical="center"/>
    </xf>
    <xf numFmtId="0" fontId="3" fillId="6" borderId="6" applyNumberFormat="0" applyAlignment="0" applyProtection="0">
      <alignment vertical="center"/>
    </xf>
    <xf numFmtId="0" fontId="2" fillId="25" borderId="0" applyNumberFormat="0" applyBorder="0" applyAlignment="0" applyProtection="0">
      <alignment vertical="center"/>
    </xf>
    <xf numFmtId="0" fontId="10" fillId="13" borderId="0" applyNumberFormat="0" applyBorder="0" applyAlignment="0" applyProtection="0">
      <alignment vertical="center"/>
    </xf>
    <xf numFmtId="0" fontId="19" fillId="0" borderId="13" applyNumberFormat="0" applyFill="0" applyAlignment="0" applyProtection="0">
      <alignment vertical="center"/>
    </xf>
    <xf numFmtId="0" fontId="13" fillId="0" borderId="10" applyNumberFormat="0" applyFill="0" applyAlignment="0" applyProtection="0">
      <alignment vertical="center"/>
    </xf>
    <xf numFmtId="0" fontId="18" fillId="24" borderId="0" applyNumberFormat="0" applyBorder="0" applyAlignment="0" applyProtection="0">
      <alignment vertical="center"/>
    </xf>
    <xf numFmtId="0" fontId="16" fillId="19" borderId="0" applyNumberFormat="0" applyBorder="0" applyAlignment="0" applyProtection="0">
      <alignment vertical="center"/>
    </xf>
    <xf numFmtId="0" fontId="2" fillId="32" borderId="0" applyNumberFormat="0" applyBorder="0" applyAlignment="0" applyProtection="0">
      <alignment vertical="center"/>
    </xf>
    <xf numFmtId="0" fontId="10" fillId="12" borderId="0" applyNumberFormat="0" applyBorder="0" applyAlignment="0" applyProtection="0">
      <alignment vertical="center"/>
    </xf>
    <xf numFmtId="0" fontId="2" fillId="31" borderId="0" applyNumberFormat="0" applyBorder="0" applyAlignment="0" applyProtection="0">
      <alignment vertical="center"/>
    </xf>
    <xf numFmtId="0" fontId="2" fillId="5" borderId="0" applyNumberFormat="0" applyBorder="0" applyAlignment="0" applyProtection="0">
      <alignment vertical="center"/>
    </xf>
    <xf numFmtId="0" fontId="2" fillId="30" borderId="0" applyNumberFormat="0" applyBorder="0" applyAlignment="0" applyProtection="0">
      <alignment vertical="center"/>
    </xf>
    <xf numFmtId="0" fontId="2"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2" fillId="29" borderId="0" applyNumberFormat="0" applyBorder="0" applyAlignment="0" applyProtection="0">
      <alignment vertical="center"/>
    </xf>
    <xf numFmtId="0" fontId="2" fillId="3" borderId="0" applyNumberFormat="0" applyBorder="0" applyAlignment="0" applyProtection="0">
      <alignment vertical="center"/>
    </xf>
    <xf numFmtId="0" fontId="10" fillId="10" borderId="0" applyNumberFormat="0" applyBorder="0" applyAlignment="0" applyProtection="0">
      <alignment vertical="center"/>
    </xf>
    <xf numFmtId="0" fontId="2" fillId="2"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2" fillId="7"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Fill="1" applyBorder="1" applyAlignment="1">
      <alignment horizontal="center" vertical="center"/>
    </xf>
    <xf numFmtId="0" fontId="0" fillId="0" borderId="2" xfId="49" applyFont="1" applyBorder="1" applyAlignment="1">
      <alignment horizontal="center" vertical="center"/>
    </xf>
    <xf numFmtId="49" fontId="0" fillId="0" borderId="2" xfId="49" applyNumberFormat="1" applyFont="1" applyBorder="1" applyAlignment="1">
      <alignment horizontal="center" vertical="center" wrapText="1"/>
    </xf>
    <xf numFmtId="0" fontId="0" fillId="0" borderId="2" xfId="49" applyFont="1" applyBorder="1" applyAlignment="1">
      <alignment horizontal="center" vertical="center" wrapText="1"/>
    </xf>
    <xf numFmtId="0" fontId="0" fillId="0" borderId="2" xfId="0" applyFill="1" applyBorder="1" applyAlignment="1">
      <alignment vertical="center"/>
    </xf>
    <xf numFmtId="0" fontId="0" fillId="0" borderId="3" xfId="49" applyFont="1" applyBorder="1" applyAlignment="1">
      <alignment horizontal="center" vertical="center"/>
    </xf>
    <xf numFmtId="0" fontId="0" fillId="0" borderId="4" xfId="49" applyFont="1" applyBorder="1" applyAlignment="1">
      <alignment horizontal="center" vertical="center"/>
    </xf>
    <xf numFmtId="0" fontId="0" fillId="0" borderId="5" xfId="49" applyFont="1" applyBorder="1" applyAlignment="1">
      <alignment horizontal="center" vertical="center"/>
    </xf>
    <xf numFmtId="0" fontId="0" fillId="0" borderId="2" xfId="49" applyBorder="1" applyAlignment="1">
      <alignment horizontal="center" vertical="center"/>
    </xf>
    <xf numFmtId="0" fontId="0" fillId="0" borderId="3" xfId="49" applyBorder="1" applyAlignment="1">
      <alignment horizontal="center" vertical="center"/>
    </xf>
    <xf numFmtId="0" fontId="0" fillId="0" borderId="4" xfId="49" applyBorder="1" applyAlignment="1">
      <alignment horizontal="center" vertical="center"/>
    </xf>
    <xf numFmtId="0" fontId="0" fillId="0" borderId="5" xfId="49" applyBorder="1" applyAlignment="1">
      <alignment horizontal="center" vertical="center"/>
    </xf>
    <xf numFmtId="176" fontId="0" fillId="0" borderId="2" xfId="49" applyNumberFormat="1" applyFont="1" applyBorder="1" applyAlignment="1">
      <alignment horizontal="center" vertical="center"/>
    </xf>
    <xf numFmtId="0" fontId="0" fillId="0" borderId="2" xfId="0" applyFont="1" applyFill="1" applyBorder="1" applyAlignment="1">
      <alignment horizontal="center" vertical="center"/>
    </xf>
    <xf numFmtId="176" fontId="0" fillId="0" borderId="2" xfId="49" applyNumberFormat="1" applyBorder="1" applyAlignment="1">
      <alignment horizontal="center" vertical="center"/>
    </xf>
    <xf numFmtId="0" fontId="0"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A3" t="str">
            <v>510812****0729001x</v>
          </cell>
        </row>
        <row r="4">
          <cell r="A4" t="str">
            <v>620422****03178119</v>
          </cell>
        </row>
        <row r="5">
          <cell r="A5" t="str">
            <v>620524****08134670</v>
          </cell>
        </row>
        <row r="6">
          <cell r="A6" t="str">
            <v>510626****08194789</v>
          </cell>
        </row>
        <row r="7">
          <cell r="A7" t="str">
            <v>622626****07050064</v>
          </cell>
        </row>
        <row r="8">
          <cell r="A8" t="str">
            <v>510802****10250443</v>
          </cell>
        </row>
        <row r="9">
          <cell r="A9" t="str">
            <v>620524199404254010</v>
          </cell>
        </row>
        <row r="10">
          <cell r="A10" t="str">
            <v>510821199205220012</v>
          </cell>
        </row>
        <row r="11">
          <cell r="A11" t="str">
            <v>510821199509222375</v>
          </cell>
        </row>
        <row r="12">
          <cell r="A12" t="str">
            <v>612326199309010028</v>
          </cell>
        </row>
        <row r="13">
          <cell r="A13" t="str">
            <v>622823199311250231</v>
          </cell>
        </row>
        <row r="14">
          <cell r="A14" t="str">
            <v>513722199310300042</v>
          </cell>
        </row>
        <row r="15">
          <cell r="A15" t="str">
            <v>622626199210013067</v>
          </cell>
        </row>
        <row r="16">
          <cell r="A16" t="str">
            <v>510824199308243160</v>
          </cell>
        </row>
        <row r="17">
          <cell r="A17" t="str">
            <v>51081119951028372x</v>
          </cell>
        </row>
        <row r="18">
          <cell r="A18" t="str">
            <v>510822199409190026</v>
          </cell>
        </row>
        <row r="19">
          <cell r="A19" t="str">
            <v>510821199502076133</v>
          </cell>
        </row>
        <row r="20">
          <cell r="A20" t="str">
            <v>510802199402254116</v>
          </cell>
        </row>
        <row r="21">
          <cell r="A21" t="str">
            <v>510812199506270834</v>
          </cell>
        </row>
        <row r="22">
          <cell r="A22" t="str">
            <v>500226199012020329</v>
          </cell>
        </row>
        <row r="23">
          <cell r="A23" t="str">
            <v>510821199108260119</v>
          </cell>
        </row>
        <row r="24">
          <cell r="A24" t="str">
            <v>510802199111214130</v>
          </cell>
        </row>
        <row r="25">
          <cell r="A25" t="str">
            <v>51081219961002553x</v>
          </cell>
        </row>
        <row r="26">
          <cell r="A26" t="str">
            <v>513701199102171934</v>
          </cell>
        </row>
        <row r="27">
          <cell r="A27" t="str">
            <v>510824198911166636</v>
          </cell>
        </row>
        <row r="28">
          <cell r="A28" t="str">
            <v>510802199110063334</v>
          </cell>
        </row>
        <row r="29">
          <cell r="A29" t="str">
            <v>510822198904301462</v>
          </cell>
        </row>
        <row r="30">
          <cell r="A30" t="str">
            <v>510802199205102949</v>
          </cell>
        </row>
        <row r="31">
          <cell r="A31" t="str">
            <v>51082419950117454x</v>
          </cell>
        </row>
        <row r="32">
          <cell r="A32" t="str">
            <v>510824199307165375</v>
          </cell>
        </row>
        <row r="33">
          <cell r="A33" t="str">
            <v>513701199406285623</v>
          </cell>
        </row>
        <row r="34">
          <cell r="A34" t="str">
            <v>510822199212166911</v>
          </cell>
        </row>
        <row r="35">
          <cell r="A35" t="str">
            <v>620524199104033304</v>
          </cell>
        </row>
        <row r="36">
          <cell r="A36" t="str">
            <v>612327199402172722</v>
          </cell>
        </row>
        <row r="37">
          <cell r="A37" t="str">
            <v>510824199510204886</v>
          </cell>
        </row>
        <row r="38">
          <cell r="A38" t="str">
            <v>510812199212041868</v>
          </cell>
        </row>
        <row r="39">
          <cell r="A39" t="str">
            <v>510821199702148541</v>
          </cell>
        </row>
        <row r="40">
          <cell r="A40" t="str">
            <v>510821199601277424</v>
          </cell>
        </row>
        <row r="41">
          <cell r="A41" t="str">
            <v>511321199002253045</v>
          </cell>
        </row>
        <row r="42">
          <cell r="A42" t="str">
            <v>51081119880415366x</v>
          </cell>
        </row>
        <row r="43">
          <cell r="A43" t="str">
            <v>510812199410011061</v>
          </cell>
        </row>
        <row r="44">
          <cell r="A44" t="str">
            <v>510821199302285221</v>
          </cell>
        </row>
        <row r="45">
          <cell r="A45" t="str">
            <v>513422199209242523</v>
          </cell>
        </row>
        <row r="46">
          <cell r="A46" t="str">
            <v>510802199510060028</v>
          </cell>
        </row>
        <row r="47">
          <cell r="A47" t="str">
            <v>510822199612060024</v>
          </cell>
        </row>
        <row r="48">
          <cell r="A48" t="str">
            <v>510811199306083325</v>
          </cell>
        </row>
        <row r="49">
          <cell r="A49" t="str">
            <v>510821198807110326</v>
          </cell>
        </row>
        <row r="50">
          <cell r="A50" t="str">
            <v>510822199412110664</v>
          </cell>
        </row>
        <row r="51">
          <cell r="A51" t="str">
            <v>510802198803214145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1"/>
  <sheetViews>
    <sheetView tabSelected="1" topLeftCell="A32" workbookViewId="0">
      <selection activeCell="B3" sqref="B3:B51"/>
    </sheetView>
  </sheetViews>
  <sheetFormatPr defaultColWidth="9" defaultRowHeight="13.5"/>
  <cols>
    <col min="1" max="1" width="9" style="1"/>
    <col min="2" max="2" width="20.875" style="1" customWidth="1"/>
    <col min="3" max="3" width="28.75" style="1" customWidth="1"/>
    <col min="4" max="4" width="19.25" style="1" customWidth="1"/>
    <col min="5" max="5" width="9.625" style="1" customWidth="1"/>
    <col min="6" max="6" width="4.875" style="2" customWidth="1"/>
    <col min="7" max="7" width="15.375" style="1" customWidth="1"/>
    <col min="8" max="8" width="11" style="1" customWidth="1"/>
    <col min="9" max="9" width="4.75" style="1" customWidth="1"/>
    <col min="10" max="10" width="7.875" style="1" customWidth="1"/>
    <col min="11" max="12" width="7" style="1" customWidth="1"/>
    <col min="13" max="13" width="8.375" style="1" customWidth="1"/>
    <col min="14" max="14" width="8.875" style="1" customWidth="1"/>
    <col min="15" max="15" width="8.625" style="1" customWidth="1"/>
    <col min="16" max="16" width="5.875" style="1" customWidth="1"/>
    <col min="17" max="17" width="30.875" style="1" customWidth="1"/>
    <col min="18" max="16384" width="9" style="1"/>
  </cols>
  <sheetData>
    <row r="1" ht="20.25" spans="1:17">
      <c r="A1" s="3" t="s">
        <v>0</v>
      </c>
      <c r="B1" s="3"/>
      <c r="C1" s="3"/>
      <c r="D1" s="3"/>
      <c r="E1" s="3"/>
      <c r="F1" s="3"/>
      <c r="G1" s="3"/>
      <c r="H1" s="3"/>
      <c r="I1" s="3"/>
      <c r="J1" s="3"/>
      <c r="K1" s="3"/>
      <c r="L1" s="3"/>
      <c r="M1" s="3"/>
      <c r="N1" s="3"/>
      <c r="O1" s="3"/>
      <c r="P1" s="3"/>
      <c r="Q1" s="3"/>
    </row>
    <row r="2" ht="31.5" customHeight="1" spans="1:17">
      <c r="A2" s="4" t="s">
        <v>1</v>
      </c>
      <c r="B2" s="4" t="s">
        <v>2</v>
      </c>
      <c r="C2" s="4" t="s">
        <v>3</v>
      </c>
      <c r="D2" s="4" t="s">
        <v>4</v>
      </c>
      <c r="E2" s="4" t="s">
        <v>5</v>
      </c>
      <c r="F2" s="5" t="s">
        <v>6</v>
      </c>
      <c r="G2" s="4" t="s">
        <v>7</v>
      </c>
      <c r="H2" s="6" t="s">
        <v>8</v>
      </c>
      <c r="I2" s="6" t="s">
        <v>9</v>
      </c>
      <c r="J2" s="6" t="s">
        <v>10</v>
      </c>
      <c r="K2" s="6" t="s">
        <v>11</v>
      </c>
      <c r="L2" s="6" t="s">
        <v>12</v>
      </c>
      <c r="M2" s="6" t="s">
        <v>13</v>
      </c>
      <c r="N2" s="6" t="s">
        <v>14</v>
      </c>
      <c r="O2" s="6" t="s">
        <v>15</v>
      </c>
      <c r="P2" s="4" t="s">
        <v>16</v>
      </c>
      <c r="Q2" s="16" t="s">
        <v>17</v>
      </c>
    </row>
    <row r="3" ht="24.75" customHeight="1" spans="1:17">
      <c r="A3" s="4" t="s">
        <v>18</v>
      </c>
      <c r="B3" s="7" t="str">
        <f>REPLACE([1]Sheet1!A3,7,4,"****")</f>
        <v>510812****0729001x</v>
      </c>
      <c r="C3" s="4" t="s">
        <v>19</v>
      </c>
      <c r="D3" s="4" t="s">
        <v>20</v>
      </c>
      <c r="E3" s="4" t="s">
        <v>21</v>
      </c>
      <c r="F3" s="8">
        <v>1</v>
      </c>
      <c r="G3" s="4" t="s">
        <v>22</v>
      </c>
      <c r="H3" s="4"/>
      <c r="I3" s="4"/>
      <c r="J3" s="15">
        <v>79</v>
      </c>
      <c r="K3" s="15">
        <v>79</v>
      </c>
      <c r="L3" s="15">
        <f>K3*0.6</f>
        <v>47.4</v>
      </c>
      <c r="M3" s="15">
        <v>81</v>
      </c>
      <c r="N3" s="15">
        <f>M3*0.4</f>
        <v>32.4</v>
      </c>
      <c r="O3" s="15">
        <f>L3+N3</f>
        <v>79.8</v>
      </c>
      <c r="P3" s="16">
        <v>1</v>
      </c>
      <c r="Q3" s="16" t="s">
        <v>23</v>
      </c>
    </row>
    <row r="4" ht="24.75" customHeight="1" spans="1:17">
      <c r="A4" s="4"/>
      <c r="B4" s="7" t="str">
        <f>REPLACE([1]Sheet1!A4,7,4,"****")</f>
        <v>620422****03178119</v>
      </c>
      <c r="C4" s="4" t="s">
        <v>19</v>
      </c>
      <c r="D4" s="4" t="s">
        <v>20</v>
      </c>
      <c r="E4" s="4" t="s">
        <v>21</v>
      </c>
      <c r="F4" s="9"/>
      <c r="G4" s="4" t="s">
        <v>24</v>
      </c>
      <c r="H4" s="4"/>
      <c r="I4" s="4"/>
      <c r="J4" s="15">
        <v>74</v>
      </c>
      <c r="K4" s="15">
        <v>74</v>
      </c>
      <c r="L4" s="15">
        <f>K4*0.6</f>
        <v>44.4</v>
      </c>
      <c r="M4" s="15">
        <v>84</v>
      </c>
      <c r="N4" s="15">
        <f>M4*0.4</f>
        <v>33.6</v>
      </c>
      <c r="O4" s="15">
        <f>L4+N4</f>
        <v>78</v>
      </c>
      <c r="P4" s="16">
        <v>2</v>
      </c>
      <c r="Q4" s="16"/>
    </row>
    <row r="5" ht="24.75" customHeight="1" spans="1:17">
      <c r="A5" s="4"/>
      <c r="B5" s="7" t="str">
        <f>REPLACE([1]Sheet1!A5,7,4,"****")</f>
        <v>620524****08134670</v>
      </c>
      <c r="C5" s="4" t="s">
        <v>19</v>
      </c>
      <c r="D5" s="4" t="s">
        <v>20</v>
      </c>
      <c r="E5" s="4" t="s">
        <v>21</v>
      </c>
      <c r="F5" s="10"/>
      <c r="G5" s="4" t="s">
        <v>25</v>
      </c>
      <c r="H5" s="4"/>
      <c r="I5" s="4"/>
      <c r="J5" s="15">
        <v>75</v>
      </c>
      <c r="K5" s="15">
        <v>75</v>
      </c>
      <c r="L5" s="15">
        <f>K5*0.6</f>
        <v>45</v>
      </c>
      <c r="M5" s="15">
        <v>82.2</v>
      </c>
      <c r="N5" s="15">
        <f>M5*0.4</f>
        <v>32.88</v>
      </c>
      <c r="O5" s="15">
        <f>L5+N5</f>
        <v>77.88</v>
      </c>
      <c r="P5" s="16">
        <v>3</v>
      </c>
      <c r="Q5" s="16"/>
    </row>
    <row r="6" ht="24.75" customHeight="1" spans="1:16383">
      <c r="A6" s="4" t="s">
        <v>26</v>
      </c>
      <c r="B6" s="7" t="str">
        <f>REPLACE([1]Sheet1!A6,7,4,"****")</f>
        <v>510626****08194789</v>
      </c>
      <c r="C6" s="4" t="s">
        <v>27</v>
      </c>
      <c r="D6" s="4" t="s">
        <v>20</v>
      </c>
      <c r="E6" s="4" t="s">
        <v>28</v>
      </c>
      <c r="F6" s="8">
        <v>1</v>
      </c>
      <c r="G6" s="4" t="s">
        <v>29</v>
      </c>
      <c r="H6" s="4" t="s">
        <v>30</v>
      </c>
      <c r="I6" s="4" t="s">
        <v>31</v>
      </c>
      <c r="J6" s="15">
        <v>57</v>
      </c>
      <c r="K6" s="15">
        <v>61</v>
      </c>
      <c r="L6" s="15">
        <f t="shared" ref="L6:L34" si="0">K6*0.6</f>
        <v>36.6</v>
      </c>
      <c r="M6" s="15">
        <v>83.2</v>
      </c>
      <c r="N6" s="15">
        <f t="shared" ref="N6:N34" si="1">M6*0.4</f>
        <v>33.28</v>
      </c>
      <c r="O6" s="15">
        <f t="shared" ref="O6:O34" si="2">L6+N6</f>
        <v>69.88</v>
      </c>
      <c r="P6" s="4">
        <v>1</v>
      </c>
      <c r="Q6" s="16" t="s">
        <v>23</v>
      </c>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c r="XEB6" s="18"/>
      <c r="XEC6" s="18"/>
      <c r="XED6" s="18"/>
      <c r="XEE6" s="18"/>
      <c r="XEF6" s="18"/>
      <c r="XEG6" s="18"/>
      <c r="XEH6" s="18"/>
      <c r="XEI6" s="18"/>
      <c r="XEJ6" s="18"/>
      <c r="XEK6" s="18"/>
      <c r="XEL6" s="18"/>
      <c r="XEM6" s="18"/>
      <c r="XEN6" s="18"/>
      <c r="XEO6" s="18"/>
      <c r="XEP6" s="18"/>
      <c r="XEQ6" s="18"/>
      <c r="XER6" s="18"/>
      <c r="XES6" s="18"/>
      <c r="XET6" s="18"/>
      <c r="XEU6" s="18"/>
      <c r="XEV6" s="18"/>
      <c r="XEW6" s="18"/>
      <c r="XEX6" s="18"/>
      <c r="XEY6" s="18"/>
      <c r="XEZ6" s="18"/>
      <c r="XFA6" s="18"/>
      <c r="XFB6" s="18"/>
      <c r="XFC6" s="18"/>
    </row>
    <row r="7" ht="24.75" customHeight="1" spans="1:17">
      <c r="A7" s="4"/>
      <c r="B7" s="7" t="str">
        <f>REPLACE([1]Sheet1!A7,7,4,"****")</f>
        <v>622626****07050064</v>
      </c>
      <c r="C7" s="4" t="s">
        <v>27</v>
      </c>
      <c r="D7" s="4" t="s">
        <v>20</v>
      </c>
      <c r="E7" s="4" t="s">
        <v>28</v>
      </c>
      <c r="F7" s="10"/>
      <c r="G7" s="4" t="s">
        <v>32</v>
      </c>
      <c r="H7" s="4"/>
      <c r="I7" s="4"/>
      <c r="J7" s="15">
        <v>53</v>
      </c>
      <c r="K7" s="15">
        <v>53</v>
      </c>
      <c r="L7" s="15">
        <f t="shared" si="0"/>
        <v>31.8</v>
      </c>
      <c r="M7" s="15">
        <v>82</v>
      </c>
      <c r="N7" s="15">
        <f t="shared" si="1"/>
        <v>32.8</v>
      </c>
      <c r="O7" s="15">
        <f t="shared" si="2"/>
        <v>64.6</v>
      </c>
      <c r="P7" s="4">
        <v>2</v>
      </c>
      <c r="Q7" s="16"/>
    </row>
    <row r="8" ht="24.75" customHeight="1" spans="1:17">
      <c r="A8" s="4" t="s">
        <v>33</v>
      </c>
      <c r="B8" s="7" t="str">
        <f>REPLACE([1]Sheet1!A8,7,4,"****")</f>
        <v>510802****10250443</v>
      </c>
      <c r="C8" s="4" t="s">
        <v>34</v>
      </c>
      <c r="D8" s="4" t="s">
        <v>20</v>
      </c>
      <c r="E8" s="4" t="s">
        <v>35</v>
      </c>
      <c r="F8" s="8">
        <v>1</v>
      </c>
      <c r="G8" s="4" t="s">
        <v>36</v>
      </c>
      <c r="H8" s="4"/>
      <c r="I8" s="4"/>
      <c r="J8" s="15">
        <v>82</v>
      </c>
      <c r="K8" s="15">
        <v>82</v>
      </c>
      <c r="L8" s="15">
        <f t="shared" si="0"/>
        <v>49.2</v>
      </c>
      <c r="M8" s="15">
        <v>86.2</v>
      </c>
      <c r="N8" s="15">
        <f t="shared" si="1"/>
        <v>34.48</v>
      </c>
      <c r="O8" s="15">
        <f t="shared" si="2"/>
        <v>83.68</v>
      </c>
      <c r="P8" s="4">
        <v>1</v>
      </c>
      <c r="Q8" s="16" t="s">
        <v>23</v>
      </c>
    </row>
    <row r="9" ht="24.75" customHeight="1" spans="1:17">
      <c r="A9" s="4"/>
      <c r="B9" s="7" t="str">
        <f>REPLACE([1]Sheet1!A9,7,4,"****")</f>
        <v>620524****04254010</v>
      </c>
      <c r="C9" s="4" t="s">
        <v>34</v>
      </c>
      <c r="D9" s="4" t="s">
        <v>20</v>
      </c>
      <c r="E9" s="4" t="s">
        <v>35</v>
      </c>
      <c r="F9" s="9"/>
      <c r="G9" s="4" t="s">
        <v>37</v>
      </c>
      <c r="H9" s="4"/>
      <c r="I9" s="4"/>
      <c r="J9" s="15">
        <v>78</v>
      </c>
      <c r="K9" s="15">
        <v>78</v>
      </c>
      <c r="L9" s="15">
        <f t="shared" si="0"/>
        <v>46.8</v>
      </c>
      <c r="M9" s="15">
        <v>78.2</v>
      </c>
      <c r="N9" s="15">
        <f t="shared" si="1"/>
        <v>31.28</v>
      </c>
      <c r="O9" s="15">
        <f t="shared" si="2"/>
        <v>78.08</v>
      </c>
      <c r="P9" s="4">
        <v>2</v>
      </c>
      <c r="Q9" s="16"/>
    </row>
    <row r="10" ht="24.75" customHeight="1" spans="1:17">
      <c r="A10" s="4"/>
      <c r="B10" s="7" t="str">
        <f>REPLACE([1]Sheet1!A10,7,4,"****")</f>
        <v>510821****05220012</v>
      </c>
      <c r="C10" s="4" t="s">
        <v>34</v>
      </c>
      <c r="D10" s="4" t="s">
        <v>20</v>
      </c>
      <c r="E10" s="4" t="s">
        <v>35</v>
      </c>
      <c r="F10" s="10"/>
      <c r="G10" s="4" t="s">
        <v>38</v>
      </c>
      <c r="H10" s="4"/>
      <c r="I10" s="4"/>
      <c r="J10" s="15">
        <v>74</v>
      </c>
      <c r="K10" s="15">
        <v>74</v>
      </c>
      <c r="L10" s="15">
        <f t="shared" si="0"/>
        <v>44.4</v>
      </c>
      <c r="M10" s="15" t="s">
        <v>39</v>
      </c>
      <c r="N10" s="15"/>
      <c r="O10" s="15"/>
      <c r="P10" s="4"/>
      <c r="Q10" s="16"/>
    </row>
    <row r="11" ht="24.75" customHeight="1" spans="1:17">
      <c r="A11" s="4" t="s">
        <v>40</v>
      </c>
      <c r="B11" s="7" t="str">
        <f>REPLACE([1]Sheet1!A11,7,4,"****")</f>
        <v>510821****09222375</v>
      </c>
      <c r="C11" s="4" t="s">
        <v>41</v>
      </c>
      <c r="D11" s="4" t="s">
        <v>20</v>
      </c>
      <c r="E11" s="4" t="s">
        <v>42</v>
      </c>
      <c r="F11" s="8">
        <v>1</v>
      </c>
      <c r="G11" s="4" t="s">
        <v>43</v>
      </c>
      <c r="H11" s="4"/>
      <c r="I11" s="4"/>
      <c r="J11" s="15">
        <v>76</v>
      </c>
      <c r="K11" s="15">
        <v>76</v>
      </c>
      <c r="L11" s="15">
        <f t="shared" si="0"/>
        <v>45.6</v>
      </c>
      <c r="M11" s="15">
        <v>81</v>
      </c>
      <c r="N11" s="15">
        <f t="shared" si="1"/>
        <v>32.4</v>
      </c>
      <c r="O11" s="15">
        <f t="shared" si="2"/>
        <v>78</v>
      </c>
      <c r="P11" s="4">
        <v>1</v>
      </c>
      <c r="Q11" s="16" t="s">
        <v>23</v>
      </c>
    </row>
    <row r="12" ht="24.75" customHeight="1" spans="1:17">
      <c r="A12" s="4"/>
      <c r="B12" s="7" t="str">
        <f>REPLACE([1]Sheet1!A12,7,4,"****")</f>
        <v>612326****09010028</v>
      </c>
      <c r="C12" s="4" t="s">
        <v>41</v>
      </c>
      <c r="D12" s="4" t="s">
        <v>20</v>
      </c>
      <c r="E12" s="4" t="s">
        <v>42</v>
      </c>
      <c r="F12" s="10"/>
      <c r="G12" s="4" t="s">
        <v>44</v>
      </c>
      <c r="H12" s="4"/>
      <c r="I12" s="4"/>
      <c r="J12" s="15">
        <v>60</v>
      </c>
      <c r="K12" s="15">
        <v>60</v>
      </c>
      <c r="L12" s="15">
        <f t="shared" si="0"/>
        <v>36</v>
      </c>
      <c r="M12" s="15">
        <v>82.8</v>
      </c>
      <c r="N12" s="15">
        <f t="shared" si="1"/>
        <v>33.12</v>
      </c>
      <c r="O12" s="15">
        <f t="shared" si="2"/>
        <v>69.12</v>
      </c>
      <c r="P12" s="4">
        <v>2</v>
      </c>
      <c r="Q12" s="16"/>
    </row>
    <row r="13" ht="24.75" customHeight="1" spans="1:17">
      <c r="A13" s="4" t="s">
        <v>45</v>
      </c>
      <c r="B13" s="7" t="str">
        <f>REPLACE([1]Sheet1!A13,7,4,"****")</f>
        <v>622823****11250231</v>
      </c>
      <c r="C13" s="4" t="s">
        <v>41</v>
      </c>
      <c r="D13" s="4" t="s">
        <v>20</v>
      </c>
      <c r="E13" s="4" t="s">
        <v>46</v>
      </c>
      <c r="F13" s="8">
        <v>1</v>
      </c>
      <c r="G13" s="4" t="s">
        <v>47</v>
      </c>
      <c r="H13" s="4"/>
      <c r="I13" s="4"/>
      <c r="J13" s="15">
        <v>75</v>
      </c>
      <c r="K13" s="15">
        <v>75</v>
      </c>
      <c r="L13" s="15">
        <f t="shared" si="0"/>
        <v>45</v>
      </c>
      <c r="M13" s="15">
        <v>80.4</v>
      </c>
      <c r="N13" s="15">
        <f t="shared" si="1"/>
        <v>32.16</v>
      </c>
      <c r="O13" s="15">
        <f t="shared" si="2"/>
        <v>77.16</v>
      </c>
      <c r="P13" s="4">
        <v>1</v>
      </c>
      <c r="Q13" s="16" t="s">
        <v>23</v>
      </c>
    </row>
    <row r="14" ht="24.75" customHeight="1" spans="1:17">
      <c r="A14" s="4"/>
      <c r="B14" s="7" t="str">
        <f>REPLACE([1]Sheet1!A14,7,4,"****")</f>
        <v>513722****10300042</v>
      </c>
      <c r="C14" s="4" t="s">
        <v>41</v>
      </c>
      <c r="D14" s="4" t="s">
        <v>20</v>
      </c>
      <c r="E14" s="4" t="s">
        <v>46</v>
      </c>
      <c r="F14" s="9"/>
      <c r="G14" s="4" t="s">
        <v>48</v>
      </c>
      <c r="H14" s="4"/>
      <c r="I14" s="4"/>
      <c r="J14" s="15">
        <v>59</v>
      </c>
      <c r="K14" s="15">
        <v>59</v>
      </c>
      <c r="L14" s="15">
        <f t="shared" si="0"/>
        <v>35.4</v>
      </c>
      <c r="M14" s="15">
        <v>85</v>
      </c>
      <c r="N14" s="15">
        <f t="shared" si="1"/>
        <v>34</v>
      </c>
      <c r="O14" s="15">
        <f t="shared" si="2"/>
        <v>69.4</v>
      </c>
      <c r="P14" s="4">
        <v>2</v>
      </c>
      <c r="Q14" s="16"/>
    </row>
    <row r="15" ht="24.75" customHeight="1" spans="1:17">
      <c r="A15" s="4"/>
      <c r="B15" s="7" t="str">
        <f>REPLACE([1]Sheet1!A15,7,4,"****")</f>
        <v>622626****10013067</v>
      </c>
      <c r="C15" s="4" t="s">
        <v>41</v>
      </c>
      <c r="D15" s="4" t="s">
        <v>20</v>
      </c>
      <c r="E15" s="4" t="s">
        <v>46</v>
      </c>
      <c r="F15" s="10"/>
      <c r="G15" s="4" t="s">
        <v>49</v>
      </c>
      <c r="H15" s="4"/>
      <c r="I15" s="4"/>
      <c r="J15" s="15">
        <v>57</v>
      </c>
      <c r="K15" s="15">
        <v>57</v>
      </c>
      <c r="L15" s="15">
        <f t="shared" si="0"/>
        <v>34.2</v>
      </c>
      <c r="M15" s="15">
        <v>82.6</v>
      </c>
      <c r="N15" s="15">
        <f t="shared" si="1"/>
        <v>33.04</v>
      </c>
      <c r="O15" s="15">
        <f t="shared" si="2"/>
        <v>67.24</v>
      </c>
      <c r="P15" s="4">
        <v>3</v>
      </c>
      <c r="Q15" s="16"/>
    </row>
    <row r="16" ht="24.75" customHeight="1" spans="1:17">
      <c r="A16" s="4" t="s">
        <v>50</v>
      </c>
      <c r="B16" s="7" t="str">
        <f>REPLACE([1]Sheet1!A16,7,4,"****")</f>
        <v>510824****08243160</v>
      </c>
      <c r="C16" s="4" t="s">
        <v>51</v>
      </c>
      <c r="D16" s="4" t="s">
        <v>52</v>
      </c>
      <c r="E16" s="4" t="s">
        <v>53</v>
      </c>
      <c r="F16" s="8">
        <v>1</v>
      </c>
      <c r="G16" s="4" t="s">
        <v>54</v>
      </c>
      <c r="H16" s="4"/>
      <c r="I16" s="4"/>
      <c r="J16" s="15">
        <v>64</v>
      </c>
      <c r="K16" s="15">
        <v>64</v>
      </c>
      <c r="L16" s="15">
        <f t="shared" si="0"/>
        <v>38.4</v>
      </c>
      <c r="M16" s="15">
        <v>66.6</v>
      </c>
      <c r="N16" s="15">
        <f t="shared" si="1"/>
        <v>26.64</v>
      </c>
      <c r="O16" s="15">
        <f t="shared" si="2"/>
        <v>65.04</v>
      </c>
      <c r="P16" s="4">
        <v>1</v>
      </c>
      <c r="Q16" s="16" t="s">
        <v>23</v>
      </c>
    </row>
    <row r="17" ht="24.75" customHeight="1" spans="1:17">
      <c r="A17" s="4"/>
      <c r="B17" s="7" t="str">
        <f>REPLACE([1]Sheet1!A17,7,4,"****")</f>
        <v>510811****1028372x</v>
      </c>
      <c r="C17" s="4" t="s">
        <v>51</v>
      </c>
      <c r="D17" s="4" t="s">
        <v>52</v>
      </c>
      <c r="E17" s="4" t="s">
        <v>53</v>
      </c>
      <c r="F17" s="9"/>
      <c r="G17" s="4" t="s">
        <v>55</v>
      </c>
      <c r="H17" s="4"/>
      <c r="I17" s="4"/>
      <c r="J17" s="15">
        <v>60</v>
      </c>
      <c r="K17" s="15">
        <v>60</v>
      </c>
      <c r="L17" s="15">
        <f t="shared" si="0"/>
        <v>36</v>
      </c>
      <c r="M17" s="15">
        <v>68</v>
      </c>
      <c r="N17" s="15">
        <f t="shared" si="1"/>
        <v>27.2</v>
      </c>
      <c r="O17" s="15">
        <f t="shared" si="2"/>
        <v>63.2</v>
      </c>
      <c r="P17" s="4">
        <v>2</v>
      </c>
      <c r="Q17" s="16"/>
    </row>
    <row r="18" ht="24.75" customHeight="1" spans="1:17">
      <c r="A18" s="4"/>
      <c r="B18" s="7" t="str">
        <f>REPLACE([1]Sheet1!A18,7,4,"****")</f>
        <v>510822****09190026</v>
      </c>
      <c r="C18" s="4" t="s">
        <v>51</v>
      </c>
      <c r="D18" s="4" t="s">
        <v>52</v>
      </c>
      <c r="E18" s="4" t="s">
        <v>53</v>
      </c>
      <c r="F18" s="10"/>
      <c r="G18" s="4" t="s">
        <v>56</v>
      </c>
      <c r="H18" s="4"/>
      <c r="I18" s="4"/>
      <c r="J18" s="15">
        <v>54</v>
      </c>
      <c r="K18" s="15">
        <v>54</v>
      </c>
      <c r="L18" s="15">
        <f t="shared" si="0"/>
        <v>32.4</v>
      </c>
      <c r="M18" s="15">
        <v>71.8</v>
      </c>
      <c r="N18" s="15">
        <f t="shared" si="1"/>
        <v>28.72</v>
      </c>
      <c r="O18" s="15">
        <f t="shared" si="2"/>
        <v>61.12</v>
      </c>
      <c r="P18" s="4">
        <v>3</v>
      </c>
      <c r="Q18" s="16"/>
    </row>
    <row r="19" ht="24.75" customHeight="1" spans="1:17">
      <c r="A19" s="4" t="s">
        <v>57</v>
      </c>
      <c r="B19" s="7" t="str">
        <f>REPLACE([1]Sheet1!A19,7,4,"****")</f>
        <v>510821****02076133</v>
      </c>
      <c r="C19" s="4" t="s">
        <v>58</v>
      </c>
      <c r="D19" s="4" t="s">
        <v>59</v>
      </c>
      <c r="E19" s="4" t="s">
        <v>60</v>
      </c>
      <c r="F19" s="8">
        <v>1</v>
      </c>
      <c r="G19" s="4" t="s">
        <v>61</v>
      </c>
      <c r="H19" s="4"/>
      <c r="I19" s="4"/>
      <c r="J19" s="15">
        <v>62</v>
      </c>
      <c r="K19" s="15">
        <v>62</v>
      </c>
      <c r="L19" s="15">
        <f t="shared" si="0"/>
        <v>37.2</v>
      </c>
      <c r="M19" s="15">
        <v>83.4</v>
      </c>
      <c r="N19" s="15">
        <f t="shared" si="1"/>
        <v>33.36</v>
      </c>
      <c r="O19" s="15">
        <f t="shared" si="2"/>
        <v>70.56</v>
      </c>
      <c r="P19" s="4">
        <v>1</v>
      </c>
      <c r="Q19" s="16" t="s">
        <v>23</v>
      </c>
    </row>
    <row r="20" ht="24.75" customHeight="1" spans="1:17">
      <c r="A20" s="4"/>
      <c r="B20" s="7" t="str">
        <f>REPLACE([1]Sheet1!A20,7,4,"****")</f>
        <v>510802****02254116</v>
      </c>
      <c r="C20" s="4" t="s">
        <v>58</v>
      </c>
      <c r="D20" s="4" t="s">
        <v>59</v>
      </c>
      <c r="E20" s="4" t="s">
        <v>60</v>
      </c>
      <c r="F20" s="9"/>
      <c r="G20" s="4" t="s">
        <v>62</v>
      </c>
      <c r="H20" s="4"/>
      <c r="I20" s="4"/>
      <c r="J20" s="15">
        <v>63</v>
      </c>
      <c r="K20" s="15">
        <v>63</v>
      </c>
      <c r="L20" s="15">
        <f t="shared" si="0"/>
        <v>37.8</v>
      </c>
      <c r="M20" s="15">
        <v>81.6</v>
      </c>
      <c r="N20" s="15">
        <f t="shared" si="1"/>
        <v>32.64</v>
      </c>
      <c r="O20" s="15">
        <f t="shared" si="2"/>
        <v>70.44</v>
      </c>
      <c r="P20" s="4">
        <v>2</v>
      </c>
      <c r="Q20" s="16"/>
    </row>
    <row r="21" ht="24.75" customHeight="1" spans="1:17">
      <c r="A21" s="4"/>
      <c r="B21" s="7" t="str">
        <f>REPLACE([1]Sheet1!A21,7,4,"****")</f>
        <v>510812****06270834</v>
      </c>
      <c r="C21" s="4" t="s">
        <v>58</v>
      </c>
      <c r="D21" s="4" t="s">
        <v>59</v>
      </c>
      <c r="E21" s="4" t="s">
        <v>60</v>
      </c>
      <c r="F21" s="9"/>
      <c r="G21" s="4" t="s">
        <v>63</v>
      </c>
      <c r="H21" s="4"/>
      <c r="I21" s="4"/>
      <c r="J21" s="15">
        <v>63</v>
      </c>
      <c r="K21" s="15">
        <v>63</v>
      </c>
      <c r="L21" s="15">
        <f t="shared" si="0"/>
        <v>37.8</v>
      </c>
      <c r="M21" s="15">
        <v>79.6</v>
      </c>
      <c r="N21" s="15">
        <f t="shared" si="1"/>
        <v>31.84</v>
      </c>
      <c r="O21" s="15">
        <f t="shared" si="2"/>
        <v>69.64</v>
      </c>
      <c r="P21" s="4">
        <v>3</v>
      </c>
      <c r="Q21" s="16"/>
    </row>
    <row r="22" ht="24.75" customHeight="1" spans="1:17">
      <c r="A22" s="4"/>
      <c r="B22" s="7" t="str">
        <f>REPLACE([1]Sheet1!A22,7,4,"****")</f>
        <v>500226****12020329</v>
      </c>
      <c r="C22" s="4" t="s">
        <v>58</v>
      </c>
      <c r="D22" s="4" t="s">
        <v>59</v>
      </c>
      <c r="E22" s="4" t="s">
        <v>60</v>
      </c>
      <c r="F22" s="10"/>
      <c r="G22" s="4" t="s">
        <v>64</v>
      </c>
      <c r="H22" s="4"/>
      <c r="I22" s="4"/>
      <c r="J22" s="15">
        <v>62</v>
      </c>
      <c r="K22" s="15">
        <v>62</v>
      </c>
      <c r="L22" s="15">
        <f t="shared" si="0"/>
        <v>37.2</v>
      </c>
      <c r="M22" s="15">
        <v>79.6</v>
      </c>
      <c r="N22" s="15">
        <f t="shared" si="1"/>
        <v>31.84</v>
      </c>
      <c r="O22" s="15">
        <f t="shared" si="2"/>
        <v>69.04</v>
      </c>
      <c r="P22" s="4">
        <v>4</v>
      </c>
      <c r="Q22" s="16"/>
    </row>
    <row r="23" ht="24.75" customHeight="1" spans="1:17">
      <c r="A23" s="4" t="s">
        <v>65</v>
      </c>
      <c r="B23" s="7" t="str">
        <f>REPLACE([1]Sheet1!A23,7,4,"****")</f>
        <v>510821****08260119</v>
      </c>
      <c r="C23" s="4" t="s">
        <v>66</v>
      </c>
      <c r="D23" s="4" t="s">
        <v>59</v>
      </c>
      <c r="E23" s="4" t="s">
        <v>67</v>
      </c>
      <c r="F23" s="8">
        <v>1</v>
      </c>
      <c r="G23" s="4" t="s">
        <v>68</v>
      </c>
      <c r="H23" s="4"/>
      <c r="I23" s="4"/>
      <c r="J23" s="15">
        <v>58</v>
      </c>
      <c r="K23" s="15">
        <v>58</v>
      </c>
      <c r="L23" s="15">
        <f t="shared" si="0"/>
        <v>34.8</v>
      </c>
      <c r="M23" s="15">
        <v>83.2</v>
      </c>
      <c r="N23" s="15">
        <f t="shared" si="1"/>
        <v>33.28</v>
      </c>
      <c r="O23" s="15">
        <f t="shared" si="2"/>
        <v>68.08</v>
      </c>
      <c r="P23" s="4">
        <v>1</v>
      </c>
      <c r="Q23" s="16" t="s">
        <v>23</v>
      </c>
    </row>
    <row r="24" ht="24.75" customHeight="1" spans="1:17">
      <c r="A24" s="4"/>
      <c r="B24" s="7" t="str">
        <f>REPLACE([1]Sheet1!A24,7,4,"****")</f>
        <v>510802****11214130</v>
      </c>
      <c r="C24" s="4" t="s">
        <v>66</v>
      </c>
      <c r="D24" s="4" t="s">
        <v>59</v>
      </c>
      <c r="E24" s="4" t="s">
        <v>67</v>
      </c>
      <c r="F24" s="10"/>
      <c r="G24" s="4" t="s">
        <v>69</v>
      </c>
      <c r="H24" s="4"/>
      <c r="I24" s="4"/>
      <c r="J24" s="15">
        <v>53</v>
      </c>
      <c r="K24" s="15">
        <v>53</v>
      </c>
      <c r="L24" s="15">
        <f t="shared" si="0"/>
        <v>31.8</v>
      </c>
      <c r="M24" s="15">
        <v>78.6</v>
      </c>
      <c r="N24" s="15">
        <f t="shared" si="1"/>
        <v>31.44</v>
      </c>
      <c r="O24" s="15">
        <f t="shared" si="2"/>
        <v>63.24</v>
      </c>
      <c r="P24" s="4">
        <v>2</v>
      </c>
      <c r="Q24" s="16"/>
    </row>
    <row r="25" customFormat="1" ht="24.75" customHeight="1" spans="1:17">
      <c r="A25" s="11"/>
      <c r="B25" s="7" t="str">
        <f>REPLACE([1]Sheet1!A25,7,4,"****")</f>
        <v>510812****1002553x</v>
      </c>
      <c r="C25" s="11" t="s">
        <v>70</v>
      </c>
      <c r="D25" s="11" t="s">
        <v>71</v>
      </c>
      <c r="E25" s="11" t="s">
        <v>72</v>
      </c>
      <c r="F25" s="12">
        <v>1</v>
      </c>
      <c r="G25" s="11" t="s">
        <v>73</v>
      </c>
      <c r="H25" s="11"/>
      <c r="I25" s="11"/>
      <c r="J25" s="17">
        <v>63</v>
      </c>
      <c r="K25" s="17">
        <v>63</v>
      </c>
      <c r="L25" s="17">
        <f t="shared" si="0"/>
        <v>37.8</v>
      </c>
      <c r="M25" s="15">
        <v>54</v>
      </c>
      <c r="N25" s="17">
        <f t="shared" si="1"/>
        <v>21.6</v>
      </c>
      <c r="O25" s="17">
        <f t="shared" si="2"/>
        <v>59.4</v>
      </c>
      <c r="P25" s="11">
        <v>1</v>
      </c>
      <c r="Q25" s="16" t="s">
        <v>74</v>
      </c>
    </row>
    <row r="26" customFormat="1" ht="24.75" customHeight="1" spans="1:17">
      <c r="A26" s="11"/>
      <c r="B26" s="7" t="str">
        <f>REPLACE([1]Sheet1!A26,7,4,"****")</f>
        <v>513701****02171934</v>
      </c>
      <c r="C26" s="11" t="s">
        <v>70</v>
      </c>
      <c r="D26" s="11" t="s">
        <v>71</v>
      </c>
      <c r="E26" s="11" t="s">
        <v>72</v>
      </c>
      <c r="F26" s="13"/>
      <c r="G26" s="11" t="s">
        <v>75</v>
      </c>
      <c r="H26" s="11"/>
      <c r="I26" s="11"/>
      <c r="J26" s="17">
        <v>61</v>
      </c>
      <c r="K26" s="17">
        <v>61</v>
      </c>
      <c r="L26" s="17">
        <f t="shared" si="0"/>
        <v>36.6</v>
      </c>
      <c r="M26" s="15">
        <v>56.71</v>
      </c>
      <c r="N26" s="17">
        <f t="shared" si="1"/>
        <v>22.684</v>
      </c>
      <c r="O26" s="17">
        <f t="shared" si="2"/>
        <v>59.284</v>
      </c>
      <c r="P26" s="11">
        <v>2</v>
      </c>
      <c r="Q26" s="16" t="s">
        <v>74</v>
      </c>
    </row>
    <row r="27" customFormat="1" ht="24.75" customHeight="1" spans="1:17">
      <c r="A27" s="11" t="s">
        <v>76</v>
      </c>
      <c r="B27" s="7" t="str">
        <f>REPLACE([1]Sheet1!A27,7,4,"****")</f>
        <v>510824****11166636</v>
      </c>
      <c r="C27" s="11" t="s">
        <v>70</v>
      </c>
      <c r="D27" s="11" t="s">
        <v>71</v>
      </c>
      <c r="E27" s="11" t="s">
        <v>72</v>
      </c>
      <c r="F27" s="14"/>
      <c r="G27" s="11" t="s">
        <v>77</v>
      </c>
      <c r="H27" s="11"/>
      <c r="I27" s="11"/>
      <c r="J27" s="17">
        <v>58</v>
      </c>
      <c r="K27" s="17">
        <v>58</v>
      </c>
      <c r="L27" s="17">
        <f t="shared" si="0"/>
        <v>34.8</v>
      </c>
      <c r="M27" s="15">
        <v>60.28</v>
      </c>
      <c r="N27" s="17">
        <f t="shared" si="1"/>
        <v>24.112</v>
      </c>
      <c r="O27" s="17">
        <f t="shared" si="2"/>
        <v>58.912</v>
      </c>
      <c r="P27" s="11">
        <v>3</v>
      </c>
      <c r="Q27" s="16" t="s">
        <v>78</v>
      </c>
    </row>
    <row r="28" customFormat="1" ht="24.75" customHeight="1" spans="1:17">
      <c r="A28" s="11" t="s">
        <v>79</v>
      </c>
      <c r="B28" s="7" t="str">
        <f>REPLACE([1]Sheet1!A28,7,4,"****")</f>
        <v>510802****10063334</v>
      </c>
      <c r="C28" s="11" t="s">
        <v>80</v>
      </c>
      <c r="D28" s="11" t="s">
        <v>71</v>
      </c>
      <c r="E28" s="11" t="s">
        <v>81</v>
      </c>
      <c r="F28" s="12">
        <v>1</v>
      </c>
      <c r="G28" s="11" t="s">
        <v>82</v>
      </c>
      <c r="H28" s="11"/>
      <c r="I28" s="11"/>
      <c r="J28" s="17">
        <v>68</v>
      </c>
      <c r="K28" s="17">
        <v>68</v>
      </c>
      <c r="L28" s="17">
        <f t="shared" si="0"/>
        <v>40.8</v>
      </c>
      <c r="M28" s="15">
        <v>77</v>
      </c>
      <c r="N28" s="17">
        <f t="shared" si="1"/>
        <v>30.8</v>
      </c>
      <c r="O28" s="17">
        <f t="shared" si="2"/>
        <v>71.6</v>
      </c>
      <c r="P28" s="11">
        <v>1</v>
      </c>
      <c r="Q28" s="16" t="s">
        <v>23</v>
      </c>
    </row>
    <row r="29" customFormat="1" ht="24.75" customHeight="1" spans="1:17">
      <c r="A29" s="11"/>
      <c r="B29" s="7" t="str">
        <f>REPLACE([1]Sheet1!A29,7,4,"****")</f>
        <v>510822****04301462</v>
      </c>
      <c r="C29" s="11" t="s">
        <v>80</v>
      </c>
      <c r="D29" s="11" t="s">
        <v>71</v>
      </c>
      <c r="E29" s="11" t="s">
        <v>81</v>
      </c>
      <c r="F29" s="13"/>
      <c r="G29" s="11" t="s">
        <v>83</v>
      </c>
      <c r="H29" s="11"/>
      <c r="I29" s="11"/>
      <c r="J29" s="17">
        <v>61</v>
      </c>
      <c r="K29" s="17">
        <v>61</v>
      </c>
      <c r="L29" s="17">
        <f t="shared" si="0"/>
        <v>36.6</v>
      </c>
      <c r="M29" s="15">
        <v>61.28</v>
      </c>
      <c r="N29" s="17">
        <f t="shared" si="1"/>
        <v>24.512</v>
      </c>
      <c r="O29" s="17">
        <f t="shared" si="2"/>
        <v>61.112</v>
      </c>
      <c r="P29" s="11">
        <v>2</v>
      </c>
      <c r="Q29" s="16"/>
    </row>
    <row r="30" customFormat="1" ht="24.75" customHeight="1" spans="1:17">
      <c r="A30" s="11"/>
      <c r="B30" s="7" t="str">
        <f>REPLACE([1]Sheet1!A30,7,4,"****")</f>
        <v>510802****05102949</v>
      </c>
      <c r="C30" s="11" t="s">
        <v>80</v>
      </c>
      <c r="D30" s="11" t="s">
        <v>71</v>
      </c>
      <c r="E30" s="11" t="s">
        <v>81</v>
      </c>
      <c r="F30" s="14"/>
      <c r="G30" s="11" t="s">
        <v>84</v>
      </c>
      <c r="H30" s="11"/>
      <c r="I30" s="11"/>
      <c r="J30" s="17">
        <v>59</v>
      </c>
      <c r="K30" s="17">
        <v>59</v>
      </c>
      <c r="L30" s="17">
        <f t="shared" si="0"/>
        <v>35.4</v>
      </c>
      <c r="M30" s="15">
        <v>51.86</v>
      </c>
      <c r="N30" s="17">
        <f t="shared" si="1"/>
        <v>20.744</v>
      </c>
      <c r="O30" s="17">
        <f t="shared" si="2"/>
        <v>56.144</v>
      </c>
      <c r="P30" s="11">
        <v>3</v>
      </c>
      <c r="Q30" s="16"/>
    </row>
    <row r="31" customFormat="1" ht="24.75" customHeight="1" spans="1:17">
      <c r="A31" s="11" t="s">
        <v>85</v>
      </c>
      <c r="B31" s="7" t="str">
        <f>REPLACE([1]Sheet1!A31,7,4,"****")</f>
        <v>510824****0117454x</v>
      </c>
      <c r="C31" s="11" t="s">
        <v>70</v>
      </c>
      <c r="D31" s="11" t="s">
        <v>86</v>
      </c>
      <c r="E31" s="11" t="s">
        <v>87</v>
      </c>
      <c r="F31" s="12">
        <v>1</v>
      </c>
      <c r="G31" s="11" t="s">
        <v>88</v>
      </c>
      <c r="H31" s="11"/>
      <c r="I31" s="11"/>
      <c r="J31" s="17">
        <v>55</v>
      </c>
      <c r="K31" s="17">
        <v>55</v>
      </c>
      <c r="L31" s="17">
        <f t="shared" si="0"/>
        <v>33</v>
      </c>
      <c r="M31" s="15">
        <v>67.42</v>
      </c>
      <c r="N31" s="17">
        <f t="shared" si="1"/>
        <v>26.968</v>
      </c>
      <c r="O31" s="17">
        <f t="shared" si="2"/>
        <v>59.968</v>
      </c>
      <c r="P31" s="11">
        <v>1</v>
      </c>
      <c r="Q31" s="16" t="s">
        <v>23</v>
      </c>
    </row>
    <row r="32" customFormat="1" ht="24.75" customHeight="1" spans="1:17">
      <c r="A32" s="11"/>
      <c r="B32" s="7" t="str">
        <f>REPLACE([1]Sheet1!A32,7,4,"****")</f>
        <v>510824****07165375</v>
      </c>
      <c r="C32" s="11" t="s">
        <v>70</v>
      </c>
      <c r="D32" s="11" t="s">
        <v>86</v>
      </c>
      <c r="E32" s="11" t="s">
        <v>87</v>
      </c>
      <c r="F32" s="13"/>
      <c r="G32" s="11" t="s">
        <v>89</v>
      </c>
      <c r="H32" s="11"/>
      <c r="I32" s="11"/>
      <c r="J32" s="17">
        <v>42</v>
      </c>
      <c r="K32" s="17">
        <v>42</v>
      </c>
      <c r="L32" s="17">
        <f t="shared" si="0"/>
        <v>25.2</v>
      </c>
      <c r="M32" s="15">
        <v>55.42</v>
      </c>
      <c r="N32" s="17">
        <f t="shared" si="1"/>
        <v>22.168</v>
      </c>
      <c r="O32" s="17">
        <f t="shared" si="2"/>
        <v>47.368</v>
      </c>
      <c r="P32" s="11">
        <v>2</v>
      </c>
      <c r="Q32" s="16"/>
    </row>
    <row r="33" customFormat="1" ht="24.75" customHeight="1" spans="1:17">
      <c r="A33" s="11"/>
      <c r="B33" s="7" t="str">
        <f>REPLACE([1]Sheet1!A33,7,4,"****")</f>
        <v>513701****06285623</v>
      </c>
      <c r="C33" s="11" t="s">
        <v>70</v>
      </c>
      <c r="D33" s="11" t="s">
        <v>86</v>
      </c>
      <c r="E33" s="11" t="s">
        <v>87</v>
      </c>
      <c r="F33" s="14"/>
      <c r="G33" s="11" t="s">
        <v>90</v>
      </c>
      <c r="H33" s="11"/>
      <c r="I33" s="11"/>
      <c r="J33" s="17">
        <v>42</v>
      </c>
      <c r="K33" s="17">
        <v>42</v>
      </c>
      <c r="L33" s="17">
        <f t="shared" si="0"/>
        <v>25.2</v>
      </c>
      <c r="M33" s="15" t="s">
        <v>39</v>
      </c>
      <c r="N33" s="17"/>
      <c r="O33" s="17"/>
      <c r="P33" s="11"/>
      <c r="Q33" s="16"/>
    </row>
    <row r="34" customFormat="1" ht="24.75" customHeight="1" spans="1:17">
      <c r="A34" s="11" t="s">
        <v>91</v>
      </c>
      <c r="B34" s="7" t="str">
        <f>REPLACE([1]Sheet1!A34,7,4,"****")</f>
        <v>510822****12166911</v>
      </c>
      <c r="C34" s="11" t="s">
        <v>92</v>
      </c>
      <c r="D34" s="11" t="s">
        <v>93</v>
      </c>
      <c r="E34" s="11" t="s">
        <v>94</v>
      </c>
      <c r="F34" s="11">
        <v>1</v>
      </c>
      <c r="G34" s="11" t="s">
        <v>95</v>
      </c>
      <c r="H34" s="11"/>
      <c r="I34" s="11"/>
      <c r="J34" s="17">
        <v>56</v>
      </c>
      <c r="K34" s="17">
        <v>56</v>
      </c>
      <c r="L34" s="17">
        <f t="shared" si="0"/>
        <v>33.6</v>
      </c>
      <c r="M34" s="15">
        <v>64.71</v>
      </c>
      <c r="N34" s="17">
        <f t="shared" si="1"/>
        <v>25.884</v>
      </c>
      <c r="O34" s="17">
        <f t="shared" si="2"/>
        <v>59.484</v>
      </c>
      <c r="P34" s="11">
        <v>1</v>
      </c>
      <c r="Q34" s="16" t="s">
        <v>23</v>
      </c>
    </row>
    <row r="35" customFormat="1" ht="24.75" customHeight="1" spans="1:17">
      <c r="A35" s="11" t="s">
        <v>96</v>
      </c>
      <c r="B35" s="7" t="str">
        <f>REPLACE([1]Sheet1!A35,7,4,"****")</f>
        <v>620524****04033304</v>
      </c>
      <c r="C35" s="11" t="s">
        <v>92</v>
      </c>
      <c r="D35" s="11" t="s">
        <v>86</v>
      </c>
      <c r="E35" s="11" t="s">
        <v>97</v>
      </c>
      <c r="F35" s="12">
        <v>1</v>
      </c>
      <c r="G35" s="11" t="s">
        <v>98</v>
      </c>
      <c r="H35" s="11"/>
      <c r="I35" s="11"/>
      <c r="J35" s="17">
        <v>50</v>
      </c>
      <c r="K35" s="17">
        <v>50</v>
      </c>
      <c r="L35" s="17">
        <f t="shared" ref="L35:L51" si="3">K35*0.6</f>
        <v>30</v>
      </c>
      <c r="M35" s="15">
        <v>68.3</v>
      </c>
      <c r="N35" s="17">
        <f t="shared" ref="N35:N51" si="4">M35*0.4</f>
        <v>27.32</v>
      </c>
      <c r="O35" s="17">
        <f t="shared" ref="O35:O51" si="5">L35+N35</f>
        <v>57.32</v>
      </c>
      <c r="P35" s="11">
        <v>1</v>
      </c>
      <c r="Q35" s="16" t="s">
        <v>23</v>
      </c>
    </row>
    <row r="36" customFormat="1" ht="24.75" customHeight="1" spans="1:17">
      <c r="A36" s="11"/>
      <c r="B36" s="7" t="str">
        <f>REPLACE([1]Sheet1!A36,7,4,"****")</f>
        <v>612327****02172722</v>
      </c>
      <c r="C36" s="11" t="s">
        <v>92</v>
      </c>
      <c r="D36" s="11" t="s">
        <v>86</v>
      </c>
      <c r="E36" s="11" t="s">
        <v>97</v>
      </c>
      <c r="F36" s="13"/>
      <c r="G36" s="11" t="s">
        <v>99</v>
      </c>
      <c r="H36" s="11"/>
      <c r="I36" s="11"/>
      <c r="J36" s="17">
        <v>39</v>
      </c>
      <c r="K36" s="17">
        <v>39</v>
      </c>
      <c r="L36" s="17">
        <f t="shared" si="3"/>
        <v>23.4</v>
      </c>
      <c r="M36" s="15">
        <v>68.86</v>
      </c>
      <c r="N36" s="17">
        <f t="shared" si="4"/>
        <v>27.544</v>
      </c>
      <c r="O36" s="17">
        <f t="shared" si="5"/>
        <v>50.944</v>
      </c>
      <c r="P36" s="11">
        <v>3</v>
      </c>
      <c r="Q36" s="16"/>
    </row>
    <row r="37" customFormat="1" ht="24.75" customHeight="1" spans="1:17">
      <c r="A37" s="11"/>
      <c r="B37" s="7" t="str">
        <f>REPLACE([1]Sheet1!A37,7,4,"****")</f>
        <v>510824****10204886</v>
      </c>
      <c r="C37" s="11" t="s">
        <v>92</v>
      </c>
      <c r="D37" s="11" t="s">
        <v>86</v>
      </c>
      <c r="E37" s="11" t="s">
        <v>97</v>
      </c>
      <c r="F37" s="13"/>
      <c r="G37" s="11" t="s">
        <v>100</v>
      </c>
      <c r="H37" s="11"/>
      <c r="I37" s="11"/>
      <c r="J37" s="17">
        <v>39</v>
      </c>
      <c r="K37" s="17">
        <v>39</v>
      </c>
      <c r="L37" s="17">
        <f t="shared" si="3"/>
        <v>23.4</v>
      </c>
      <c r="M37" s="15">
        <v>66.86</v>
      </c>
      <c r="N37" s="17">
        <f t="shared" si="4"/>
        <v>26.744</v>
      </c>
      <c r="O37" s="17">
        <f t="shared" si="5"/>
        <v>50.144</v>
      </c>
      <c r="P37" s="11">
        <v>3</v>
      </c>
      <c r="Q37" s="16"/>
    </row>
    <row r="38" customFormat="1" ht="24.75" customHeight="1" spans="1:17">
      <c r="A38" s="11"/>
      <c r="B38" s="7" t="str">
        <f>REPLACE([1]Sheet1!A38,7,4,"****")</f>
        <v>510812****12041868</v>
      </c>
      <c r="C38" s="11" t="s">
        <v>92</v>
      </c>
      <c r="D38" s="11" t="s">
        <v>86</v>
      </c>
      <c r="E38" s="11" t="s">
        <v>97</v>
      </c>
      <c r="F38" s="14"/>
      <c r="G38" s="11" t="s">
        <v>101</v>
      </c>
      <c r="H38" s="11"/>
      <c r="I38" s="11"/>
      <c r="J38" s="17">
        <v>39</v>
      </c>
      <c r="K38" s="17">
        <v>39</v>
      </c>
      <c r="L38" s="17">
        <f t="shared" si="3"/>
        <v>23.4</v>
      </c>
      <c r="M38" s="15">
        <v>61</v>
      </c>
      <c r="N38" s="17">
        <f t="shared" si="4"/>
        <v>24.4</v>
      </c>
      <c r="O38" s="17">
        <f t="shared" si="5"/>
        <v>47.8</v>
      </c>
      <c r="P38" s="11">
        <v>3</v>
      </c>
      <c r="Q38" s="16"/>
    </row>
    <row r="39" customFormat="1" ht="24.75" customHeight="1" spans="1:17">
      <c r="A39" s="11" t="s">
        <v>102</v>
      </c>
      <c r="B39" s="7" t="str">
        <f>REPLACE([1]Sheet1!A39,7,4,"****")</f>
        <v>510821****02148541</v>
      </c>
      <c r="C39" s="11" t="s">
        <v>103</v>
      </c>
      <c r="D39" s="11" t="s">
        <v>86</v>
      </c>
      <c r="E39" s="11" t="s">
        <v>104</v>
      </c>
      <c r="F39" s="12">
        <v>2</v>
      </c>
      <c r="G39" s="11" t="s">
        <v>105</v>
      </c>
      <c r="H39" s="11"/>
      <c r="I39" s="11"/>
      <c r="J39" s="17">
        <v>48</v>
      </c>
      <c r="K39" s="17">
        <v>48</v>
      </c>
      <c r="L39" s="17">
        <f t="shared" si="3"/>
        <v>28.8</v>
      </c>
      <c r="M39" s="15">
        <v>70.57</v>
      </c>
      <c r="N39" s="17">
        <f t="shared" si="4"/>
        <v>28.228</v>
      </c>
      <c r="O39" s="17">
        <f t="shared" si="5"/>
        <v>57.028</v>
      </c>
      <c r="P39" s="11">
        <v>1</v>
      </c>
      <c r="Q39" s="16" t="s">
        <v>23</v>
      </c>
    </row>
    <row r="40" customFormat="1" ht="24.75" customHeight="1" spans="1:17">
      <c r="A40" s="11" t="s">
        <v>106</v>
      </c>
      <c r="B40" s="7" t="str">
        <f>REPLACE([1]Sheet1!A40,7,4,"****")</f>
        <v>510821****01277424</v>
      </c>
      <c r="C40" s="11" t="s">
        <v>103</v>
      </c>
      <c r="D40" s="11" t="s">
        <v>86</v>
      </c>
      <c r="E40" s="11" t="s">
        <v>104</v>
      </c>
      <c r="F40" s="13"/>
      <c r="G40" s="11" t="s">
        <v>107</v>
      </c>
      <c r="H40" s="11"/>
      <c r="I40" s="11"/>
      <c r="J40" s="17">
        <v>44</v>
      </c>
      <c r="K40" s="17">
        <v>44</v>
      </c>
      <c r="L40" s="17">
        <f t="shared" si="3"/>
        <v>26.4</v>
      </c>
      <c r="M40" s="15">
        <v>76.14</v>
      </c>
      <c r="N40" s="17">
        <f t="shared" si="4"/>
        <v>30.456</v>
      </c>
      <c r="O40" s="17">
        <f t="shared" si="5"/>
        <v>56.856</v>
      </c>
      <c r="P40" s="11">
        <v>2</v>
      </c>
      <c r="Q40" s="16" t="s">
        <v>23</v>
      </c>
    </row>
    <row r="41" customFormat="1" ht="24.75" customHeight="1" spans="1:17">
      <c r="A41" s="11"/>
      <c r="B41" s="7" t="str">
        <f>REPLACE([1]Sheet1!A41,7,4,"****")</f>
        <v>511321****02253045</v>
      </c>
      <c r="C41" s="11" t="s">
        <v>103</v>
      </c>
      <c r="D41" s="11" t="s">
        <v>86</v>
      </c>
      <c r="E41" s="11" t="s">
        <v>104</v>
      </c>
      <c r="F41" s="13"/>
      <c r="G41" s="11" t="s">
        <v>108</v>
      </c>
      <c r="H41" s="11"/>
      <c r="I41" s="11"/>
      <c r="J41" s="17">
        <v>45</v>
      </c>
      <c r="K41" s="17">
        <v>45</v>
      </c>
      <c r="L41" s="17">
        <f t="shared" si="3"/>
        <v>27</v>
      </c>
      <c r="M41" s="15">
        <v>70.6</v>
      </c>
      <c r="N41" s="17">
        <f t="shared" si="4"/>
        <v>28.24</v>
      </c>
      <c r="O41" s="17">
        <f t="shared" si="5"/>
        <v>55.24</v>
      </c>
      <c r="P41" s="11">
        <v>3</v>
      </c>
      <c r="Q41" s="16"/>
    </row>
    <row r="42" customFormat="1" ht="24.75" customHeight="1" spans="1:17">
      <c r="A42" s="11"/>
      <c r="B42" s="7" t="str">
        <f>REPLACE([1]Sheet1!A42,7,4,"****")</f>
        <v>510811****0415366x</v>
      </c>
      <c r="C42" s="11" t="s">
        <v>103</v>
      </c>
      <c r="D42" s="11" t="s">
        <v>86</v>
      </c>
      <c r="E42" s="11" t="s">
        <v>104</v>
      </c>
      <c r="F42" s="13"/>
      <c r="G42" s="11" t="s">
        <v>109</v>
      </c>
      <c r="H42" s="11"/>
      <c r="I42" s="11"/>
      <c r="J42" s="17">
        <v>40</v>
      </c>
      <c r="K42" s="17">
        <v>40</v>
      </c>
      <c r="L42" s="17">
        <f t="shared" si="3"/>
        <v>24</v>
      </c>
      <c r="M42" s="15">
        <v>76.57</v>
      </c>
      <c r="N42" s="17">
        <f t="shared" si="4"/>
        <v>30.628</v>
      </c>
      <c r="O42" s="17">
        <f t="shared" si="5"/>
        <v>54.628</v>
      </c>
      <c r="P42" s="11">
        <v>4</v>
      </c>
      <c r="Q42" s="16" t="s">
        <v>110</v>
      </c>
    </row>
    <row r="43" customFormat="1" ht="24.75" customHeight="1" spans="1:17">
      <c r="A43" s="11"/>
      <c r="B43" s="7" t="str">
        <f>REPLACE([1]Sheet1!A43,7,4,"****")</f>
        <v>510812****10011061</v>
      </c>
      <c r="C43" s="11" t="s">
        <v>103</v>
      </c>
      <c r="D43" s="11" t="s">
        <v>86</v>
      </c>
      <c r="E43" s="11" t="s">
        <v>104</v>
      </c>
      <c r="F43" s="13"/>
      <c r="G43" s="11" t="s">
        <v>111</v>
      </c>
      <c r="H43" s="11"/>
      <c r="I43" s="11"/>
      <c r="J43" s="17">
        <v>43</v>
      </c>
      <c r="K43" s="17">
        <v>43</v>
      </c>
      <c r="L43" s="17">
        <f t="shared" si="3"/>
        <v>25.8</v>
      </c>
      <c r="M43" s="15">
        <v>67.86</v>
      </c>
      <c r="N43" s="17">
        <f t="shared" si="4"/>
        <v>27.144</v>
      </c>
      <c r="O43" s="17">
        <f t="shared" si="5"/>
        <v>52.944</v>
      </c>
      <c r="P43" s="11">
        <v>5</v>
      </c>
      <c r="Q43" s="16"/>
    </row>
    <row r="44" customFormat="1" ht="24.75" customHeight="1" spans="1:17">
      <c r="A44" s="11"/>
      <c r="B44" s="7" t="str">
        <f>REPLACE([1]Sheet1!A44,7,4,"****")</f>
        <v>510821****02285221</v>
      </c>
      <c r="C44" s="11" t="s">
        <v>103</v>
      </c>
      <c r="D44" s="11" t="s">
        <v>86</v>
      </c>
      <c r="E44" s="11" t="s">
        <v>104</v>
      </c>
      <c r="F44" s="13"/>
      <c r="G44" s="11" t="s">
        <v>112</v>
      </c>
      <c r="H44" s="11"/>
      <c r="I44" s="11"/>
      <c r="J44" s="17">
        <v>40</v>
      </c>
      <c r="K44" s="17">
        <v>40</v>
      </c>
      <c r="L44" s="17">
        <f t="shared" si="3"/>
        <v>24</v>
      </c>
      <c r="M44" s="15">
        <v>63.28</v>
      </c>
      <c r="N44" s="17">
        <f t="shared" si="4"/>
        <v>25.312</v>
      </c>
      <c r="O44" s="17">
        <f t="shared" si="5"/>
        <v>49.312</v>
      </c>
      <c r="P44" s="11">
        <v>6</v>
      </c>
      <c r="Q44" s="16" t="s">
        <v>110</v>
      </c>
    </row>
    <row r="45" customFormat="1" ht="24.75" customHeight="1" spans="1:17">
      <c r="A45" s="11"/>
      <c r="B45" s="7" t="str">
        <f>REPLACE([1]Sheet1!A45,7,4,"****")</f>
        <v>513422****09242523</v>
      </c>
      <c r="C45" s="11" t="s">
        <v>103</v>
      </c>
      <c r="D45" s="11" t="s">
        <v>86</v>
      </c>
      <c r="E45" s="11" t="s">
        <v>104</v>
      </c>
      <c r="F45" s="14"/>
      <c r="G45" s="11" t="s">
        <v>113</v>
      </c>
      <c r="H45" s="11"/>
      <c r="I45" s="11"/>
      <c r="J45" s="17">
        <v>46</v>
      </c>
      <c r="K45" s="17">
        <v>46</v>
      </c>
      <c r="L45" s="17">
        <f t="shared" si="3"/>
        <v>27.6</v>
      </c>
      <c r="M45" s="15">
        <v>47.86</v>
      </c>
      <c r="N45" s="17">
        <f t="shared" si="4"/>
        <v>19.144</v>
      </c>
      <c r="O45" s="17">
        <f t="shared" si="5"/>
        <v>46.744</v>
      </c>
      <c r="P45" s="11">
        <v>7</v>
      </c>
      <c r="Q45" s="16"/>
    </row>
    <row r="46" customFormat="1" ht="24.75" customHeight="1" spans="1:17">
      <c r="A46" s="11" t="s">
        <v>114</v>
      </c>
      <c r="B46" s="7" t="str">
        <f>REPLACE([1]Sheet1!A46,7,4,"****")</f>
        <v>510802****10060028</v>
      </c>
      <c r="C46" s="11" t="s">
        <v>115</v>
      </c>
      <c r="D46" s="11" t="s">
        <v>86</v>
      </c>
      <c r="E46" s="11" t="s">
        <v>116</v>
      </c>
      <c r="F46" s="12">
        <v>2</v>
      </c>
      <c r="G46" s="11" t="s">
        <v>117</v>
      </c>
      <c r="H46" s="11"/>
      <c r="I46" s="11"/>
      <c r="J46" s="17">
        <v>48</v>
      </c>
      <c r="K46" s="17">
        <v>48</v>
      </c>
      <c r="L46" s="17">
        <f t="shared" si="3"/>
        <v>28.8</v>
      </c>
      <c r="M46" s="15">
        <v>85.42</v>
      </c>
      <c r="N46" s="17">
        <f t="shared" si="4"/>
        <v>34.168</v>
      </c>
      <c r="O46" s="17">
        <f t="shared" si="5"/>
        <v>62.968</v>
      </c>
      <c r="P46" s="11">
        <v>1</v>
      </c>
      <c r="Q46" s="16" t="s">
        <v>23</v>
      </c>
    </row>
    <row r="47" customFormat="1" ht="24.75" customHeight="1" spans="1:17">
      <c r="A47" s="11" t="s">
        <v>118</v>
      </c>
      <c r="B47" s="7" t="str">
        <f>REPLACE([1]Sheet1!A47,7,4,"****")</f>
        <v>510822****12060024</v>
      </c>
      <c r="C47" s="11" t="s">
        <v>115</v>
      </c>
      <c r="D47" s="11" t="s">
        <v>86</v>
      </c>
      <c r="E47" s="11" t="s">
        <v>116</v>
      </c>
      <c r="F47" s="13"/>
      <c r="G47" s="11" t="s">
        <v>119</v>
      </c>
      <c r="H47" s="11"/>
      <c r="I47" s="11"/>
      <c r="J47" s="17">
        <v>51</v>
      </c>
      <c r="K47" s="17">
        <v>51</v>
      </c>
      <c r="L47" s="17">
        <f t="shared" si="3"/>
        <v>30.6</v>
      </c>
      <c r="M47" s="15">
        <v>77.71</v>
      </c>
      <c r="N47" s="17">
        <f t="shared" si="4"/>
        <v>31.084</v>
      </c>
      <c r="O47" s="17">
        <f t="shared" si="5"/>
        <v>61.684</v>
      </c>
      <c r="P47" s="11">
        <v>2</v>
      </c>
      <c r="Q47" s="16" t="s">
        <v>23</v>
      </c>
    </row>
    <row r="48" customFormat="1" ht="24.75" customHeight="1" spans="1:17">
      <c r="A48" s="11"/>
      <c r="B48" s="7" t="str">
        <f>REPLACE([1]Sheet1!A48,7,4,"****")</f>
        <v>510811****06083325</v>
      </c>
      <c r="C48" s="11" t="s">
        <v>115</v>
      </c>
      <c r="D48" s="11" t="s">
        <v>86</v>
      </c>
      <c r="E48" s="11" t="s">
        <v>116</v>
      </c>
      <c r="F48" s="13"/>
      <c r="G48" s="11" t="s">
        <v>120</v>
      </c>
      <c r="H48" s="11"/>
      <c r="I48" s="11"/>
      <c r="J48" s="17">
        <v>49</v>
      </c>
      <c r="K48" s="17">
        <v>49</v>
      </c>
      <c r="L48" s="17">
        <f t="shared" si="3"/>
        <v>29.4</v>
      </c>
      <c r="M48" s="15">
        <v>75.86</v>
      </c>
      <c r="N48" s="17">
        <f t="shared" si="4"/>
        <v>30.344</v>
      </c>
      <c r="O48" s="17">
        <f t="shared" si="5"/>
        <v>59.744</v>
      </c>
      <c r="P48" s="11">
        <v>3</v>
      </c>
      <c r="Q48" s="16"/>
    </row>
    <row r="49" customFormat="1" ht="24.75" customHeight="1" spans="1:17">
      <c r="A49" s="11"/>
      <c r="B49" s="7" t="str">
        <f>REPLACE([1]Sheet1!A49,7,4,"****")</f>
        <v>510821****07110326</v>
      </c>
      <c r="C49" s="11" t="s">
        <v>115</v>
      </c>
      <c r="D49" s="11" t="s">
        <v>86</v>
      </c>
      <c r="E49" s="11" t="s">
        <v>116</v>
      </c>
      <c r="F49" s="13"/>
      <c r="G49" s="11" t="s">
        <v>121</v>
      </c>
      <c r="H49" s="11"/>
      <c r="I49" s="11"/>
      <c r="J49" s="17">
        <v>45</v>
      </c>
      <c r="K49" s="17">
        <v>45</v>
      </c>
      <c r="L49" s="17">
        <f t="shared" si="3"/>
        <v>27</v>
      </c>
      <c r="M49" s="15">
        <v>67.9</v>
      </c>
      <c r="N49" s="17">
        <f t="shared" si="4"/>
        <v>27.16</v>
      </c>
      <c r="O49" s="17">
        <f t="shared" si="5"/>
        <v>54.16</v>
      </c>
      <c r="P49" s="11">
        <v>4</v>
      </c>
      <c r="Q49" s="16"/>
    </row>
    <row r="50" customFormat="1" ht="24.75" customHeight="1" spans="1:17">
      <c r="A50" s="11"/>
      <c r="B50" s="7" t="str">
        <f>REPLACE([1]Sheet1!A50,7,4,"****")</f>
        <v>510822****12110664</v>
      </c>
      <c r="C50" s="11" t="s">
        <v>115</v>
      </c>
      <c r="D50" s="11" t="s">
        <v>86</v>
      </c>
      <c r="E50" s="11" t="s">
        <v>116</v>
      </c>
      <c r="F50" s="13"/>
      <c r="G50" s="11" t="s">
        <v>122</v>
      </c>
      <c r="H50" s="11"/>
      <c r="I50" s="11"/>
      <c r="J50" s="17">
        <v>44</v>
      </c>
      <c r="K50" s="17">
        <v>44</v>
      </c>
      <c r="L50" s="17">
        <f t="shared" si="3"/>
        <v>26.4</v>
      </c>
      <c r="M50" s="15">
        <v>67.42</v>
      </c>
      <c r="N50" s="17">
        <f t="shared" si="4"/>
        <v>26.968</v>
      </c>
      <c r="O50" s="17">
        <f t="shared" si="5"/>
        <v>53.368</v>
      </c>
      <c r="P50" s="11">
        <v>5</v>
      </c>
      <c r="Q50" s="16"/>
    </row>
    <row r="51" customFormat="1" ht="24.75" customHeight="1" spans="1:17">
      <c r="A51" s="11"/>
      <c r="B51" s="7" t="str">
        <f>REPLACE([1]Sheet1!A51,7,4,"****")</f>
        <v>510802****03214145</v>
      </c>
      <c r="C51" s="11" t="s">
        <v>115</v>
      </c>
      <c r="D51" s="11" t="s">
        <v>86</v>
      </c>
      <c r="E51" s="11" t="s">
        <v>116</v>
      </c>
      <c r="F51" s="14"/>
      <c r="G51" s="11" t="s">
        <v>123</v>
      </c>
      <c r="H51" s="11"/>
      <c r="I51" s="11"/>
      <c r="J51" s="17">
        <v>43</v>
      </c>
      <c r="K51" s="17">
        <v>43</v>
      </c>
      <c r="L51" s="17">
        <f t="shared" si="3"/>
        <v>25.8</v>
      </c>
      <c r="M51" s="15">
        <v>62.71</v>
      </c>
      <c r="N51" s="17">
        <f t="shared" si="4"/>
        <v>25.084</v>
      </c>
      <c r="O51" s="17">
        <f t="shared" si="5"/>
        <v>50.884</v>
      </c>
      <c r="P51" s="11">
        <v>6</v>
      </c>
      <c r="Q51" s="16" t="s">
        <v>110</v>
      </c>
    </row>
  </sheetData>
  <autoFilter ref="A2:Q51">
    <sortState ref="A2:Q51">
      <sortCondition ref="O2:O51" descending="1"/>
    </sortState>
  </autoFilter>
  <mergeCells count="15">
    <mergeCell ref="A1:Q1"/>
    <mergeCell ref="F3:F5"/>
    <mergeCell ref="F6:F7"/>
    <mergeCell ref="F8:F10"/>
    <mergeCell ref="F11:F12"/>
    <mergeCell ref="F13:F15"/>
    <mergeCell ref="F16:F18"/>
    <mergeCell ref="F19:F22"/>
    <mergeCell ref="F23:F24"/>
    <mergeCell ref="F25:F27"/>
    <mergeCell ref="F28:F30"/>
    <mergeCell ref="F31:F33"/>
    <mergeCell ref="F35:F38"/>
    <mergeCell ref="F39:F45"/>
    <mergeCell ref="F46:F51"/>
  </mergeCells>
  <pageMargins left="0.707638888888889" right="0.707638888888889" top="0.747916666666667" bottom="0.747916666666667" header="0.313888888888889" footer="0.313888888888889"/>
  <pageSetup paperSize="9" orientation="landscape"/>
  <headerFooter>
    <oddHeader>&amp;C第 &amp;P 页，共 &amp;N 页</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邓么么</cp:lastModifiedBy>
  <dcterms:created xsi:type="dcterms:W3CDTF">2017-12-19T07:10:00Z</dcterms:created>
  <cp:lastPrinted>2018-01-28T04:06:00Z</cp:lastPrinted>
  <dcterms:modified xsi:type="dcterms:W3CDTF">2018-01-28T08:14:51Z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