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65"/>
  </bookViews>
  <sheets>
    <sheet name="Sheet1" sheetId="1" r:id="rId1"/>
  </sheets>
  <definedNames>
    <definedName name="_xlnm._FilterDatabase" localSheetId="0" hidden="1">Sheet1!$A$2:$M$52</definedName>
  </definedNames>
  <calcPr calcId="144525"/>
</workbook>
</file>

<file path=xl/sharedStrings.xml><?xml version="1.0" encoding="utf-8"?>
<sst xmlns="http://schemas.openxmlformats.org/spreadsheetml/2006/main" count="133">
  <si>
    <t>绵阳市2019年市属事业单位公开招聘工作人员进入面试考生考试总成绩和体检人员名单</t>
  </si>
  <si>
    <t>姓名</t>
  </si>
  <si>
    <t>职位编号</t>
  </si>
  <si>
    <t>准考证号</t>
  </si>
  <si>
    <t>科目1成绩</t>
  </si>
  <si>
    <t>科目2成绩</t>
  </si>
  <si>
    <t>笔试成绩</t>
  </si>
  <si>
    <t>政策性加分</t>
  </si>
  <si>
    <t>折合后笔试总成绩</t>
  </si>
  <si>
    <t>面试成绩</t>
  </si>
  <si>
    <t>折合后面试成绩</t>
  </si>
  <si>
    <t>考试总成绩</t>
  </si>
  <si>
    <t>排名</t>
  </si>
  <si>
    <t>是否进入体检</t>
  </si>
  <si>
    <t>周琴</t>
  </si>
  <si>
    <t>1100001</t>
  </si>
  <si>
    <t>1151060100315</t>
  </si>
  <si>
    <t>是</t>
  </si>
  <si>
    <t>廖伶俐</t>
  </si>
  <si>
    <t>1151060100627</t>
  </si>
  <si>
    <t>安瑶函</t>
  </si>
  <si>
    <t>1100002</t>
  </si>
  <si>
    <t>1151060100312</t>
  </si>
  <si>
    <t>刘萍</t>
  </si>
  <si>
    <t>1151060100203</t>
  </si>
  <si>
    <t>刘莎</t>
  </si>
  <si>
    <t>1100003</t>
  </si>
  <si>
    <t>1151060100407</t>
  </si>
  <si>
    <t>张丽青</t>
  </si>
  <si>
    <t>1151060100518</t>
  </si>
  <si>
    <t>李晶</t>
  </si>
  <si>
    <t>1151060100513</t>
  </si>
  <si>
    <t>杨星月</t>
  </si>
  <si>
    <t>1100012</t>
  </si>
  <si>
    <t>1151060100702</t>
  </si>
  <si>
    <t>邓婉丽</t>
  </si>
  <si>
    <t>1151060100321</t>
  </si>
  <si>
    <t>陈丝雨</t>
  </si>
  <si>
    <t>1151060100301</t>
  </si>
  <si>
    <t>江琼</t>
  </si>
  <si>
    <t>1100015</t>
  </si>
  <si>
    <t>1151060100324</t>
  </si>
  <si>
    <t>蒋菊玲</t>
  </si>
  <si>
    <t>1151060100118</t>
  </si>
  <si>
    <t>向前丽</t>
  </si>
  <si>
    <t>1151060100323</t>
  </si>
  <si>
    <t>何蜜</t>
  </si>
  <si>
    <t>2100008</t>
  </si>
  <si>
    <t>2151060200219</t>
  </si>
  <si>
    <t>蒲高洁</t>
  </si>
  <si>
    <t>2151060200822</t>
  </si>
  <si>
    <t>吴津津</t>
  </si>
  <si>
    <t>2100009</t>
  </si>
  <si>
    <t>2151060200516</t>
  </si>
  <si>
    <t>关紫钰</t>
  </si>
  <si>
    <t>2151060200508</t>
  </si>
  <si>
    <t>胡春</t>
  </si>
  <si>
    <t>2151060200628</t>
  </si>
  <si>
    <t>周李梦婕</t>
  </si>
  <si>
    <t>2100013</t>
  </si>
  <si>
    <t>2151060200813</t>
  </si>
  <si>
    <t>彭书</t>
  </si>
  <si>
    <t>2151060200607</t>
  </si>
  <si>
    <t>孙菁</t>
  </si>
  <si>
    <t>2151060200223</t>
  </si>
  <si>
    <t>赵燃燃</t>
  </si>
  <si>
    <t>2151060200617</t>
  </si>
  <si>
    <t>熊倩</t>
  </si>
  <si>
    <t>2151060200928</t>
  </si>
  <si>
    <t>范梦浠</t>
  </si>
  <si>
    <t>2151060200507</t>
  </si>
  <si>
    <t>刘洋</t>
  </si>
  <si>
    <t>2100016</t>
  </si>
  <si>
    <t>2151060200304</t>
  </si>
  <si>
    <t>毛永红</t>
  </si>
  <si>
    <t>2151060200805</t>
  </si>
  <si>
    <t>周旭梅</t>
  </si>
  <si>
    <t>2151060200728</t>
  </si>
  <si>
    <t>陈静雯</t>
  </si>
  <si>
    <t>2100017</t>
  </si>
  <si>
    <t>2151060200609</t>
  </si>
  <si>
    <t>陈奕博</t>
  </si>
  <si>
    <t>2151060200423</t>
  </si>
  <si>
    <t>张莹铄</t>
  </si>
  <si>
    <t>2151060200505</t>
  </si>
  <si>
    <t>魏菁</t>
  </si>
  <si>
    <t>2100018</t>
  </si>
  <si>
    <t>2151060200214</t>
  </si>
  <si>
    <t>胡珊玲</t>
  </si>
  <si>
    <t>2151060200828</t>
  </si>
  <si>
    <t>曾燕婷</t>
  </si>
  <si>
    <t>2151060200715</t>
  </si>
  <si>
    <t>刘遵建</t>
  </si>
  <si>
    <t>3100004</t>
  </si>
  <si>
    <t>3151060204305</t>
  </si>
  <si>
    <t>黄雯琦</t>
  </si>
  <si>
    <t>3151060204426</t>
  </si>
  <si>
    <t>唐巧林</t>
  </si>
  <si>
    <t>3151060204413</t>
  </si>
  <si>
    <t>李玖芯</t>
  </si>
  <si>
    <t>3100005</t>
  </si>
  <si>
    <t>3151060204310</t>
  </si>
  <si>
    <t>王紫葳</t>
  </si>
  <si>
    <t>3151060204207</t>
  </si>
  <si>
    <t>唐悦洋</t>
  </si>
  <si>
    <t>3100006</t>
  </si>
  <si>
    <t>3151060204404</t>
  </si>
  <si>
    <t>陶琳</t>
  </si>
  <si>
    <t>3151060204121</t>
  </si>
  <si>
    <t>顾鹏</t>
  </si>
  <si>
    <t>3100007</t>
  </si>
  <si>
    <t>3151060204228</t>
  </si>
  <si>
    <t>彭竑图</t>
  </si>
  <si>
    <t>3151060204204</t>
  </si>
  <si>
    <t>曾玲</t>
  </si>
  <si>
    <t>3100010</t>
  </si>
  <si>
    <t>3151060204503</t>
  </si>
  <si>
    <t>杨红</t>
  </si>
  <si>
    <t>3151060204514</t>
  </si>
  <si>
    <t>陈元玲</t>
  </si>
  <si>
    <t>3151060204304</t>
  </si>
  <si>
    <t>曾莉</t>
  </si>
  <si>
    <t>5200014</t>
  </si>
  <si>
    <t>5251060302225</t>
  </si>
  <si>
    <t>余成</t>
  </si>
  <si>
    <t>5251060302229</t>
  </si>
  <si>
    <t>梁栋</t>
  </si>
  <si>
    <t>5600011</t>
  </si>
  <si>
    <t>5651060303714</t>
  </si>
  <si>
    <t>卢婷婷</t>
  </si>
  <si>
    <t>5651060303719</t>
  </si>
  <si>
    <t>廖世彰</t>
  </si>
  <si>
    <t>5651060303709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</si>
</sst>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b/>
      <sz val="16"/>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5" borderId="0" applyNumberFormat="0" applyBorder="0" applyAlignment="0" applyProtection="0">
      <alignment vertical="center"/>
    </xf>
    <xf numFmtId="0" fontId="17"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21"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4" fillId="0" borderId="3" applyNumberFormat="0" applyFill="0" applyAlignment="0" applyProtection="0">
      <alignment vertical="center"/>
    </xf>
    <xf numFmtId="0" fontId="10" fillId="27" borderId="0" applyNumberFormat="0" applyBorder="0" applyAlignment="0" applyProtection="0">
      <alignment vertical="center"/>
    </xf>
    <xf numFmtId="0" fontId="7" fillId="0" borderId="7" applyNumberFormat="0" applyFill="0" applyAlignment="0" applyProtection="0">
      <alignment vertical="center"/>
    </xf>
    <xf numFmtId="0" fontId="10" fillId="20" borderId="0" applyNumberFormat="0" applyBorder="0" applyAlignment="0" applyProtection="0">
      <alignment vertical="center"/>
    </xf>
    <xf numFmtId="0" fontId="11" fillId="13" borderId="4" applyNumberFormat="0" applyAlignment="0" applyProtection="0">
      <alignment vertical="center"/>
    </xf>
    <xf numFmtId="0" fontId="18" fillId="13" borderId="8" applyNumberFormat="0" applyAlignment="0" applyProtection="0">
      <alignment vertical="center"/>
    </xf>
    <xf numFmtId="0" fontId="3" fillId="4" borderId="2" applyNumberFormat="0" applyAlignment="0" applyProtection="0">
      <alignment vertical="center"/>
    </xf>
    <xf numFmtId="0" fontId="2" fillId="32" borderId="0" applyNumberFormat="0" applyBorder="0" applyAlignment="0" applyProtection="0">
      <alignment vertical="center"/>
    </xf>
    <xf numFmtId="0" fontId="10" fillId="17" borderId="0" applyNumberFormat="0" applyBorder="0" applyAlignment="0" applyProtection="0">
      <alignment vertical="center"/>
    </xf>
    <xf numFmtId="0" fontId="19" fillId="0" borderId="9" applyNumberFormat="0" applyFill="0" applyAlignment="0" applyProtection="0">
      <alignment vertical="center"/>
    </xf>
    <xf numFmtId="0" fontId="13" fillId="0" borderId="6" applyNumberFormat="0" applyFill="0" applyAlignment="0" applyProtection="0">
      <alignment vertical="center"/>
    </xf>
    <xf numFmtId="0" fontId="20" fillId="31" borderId="0" applyNumberFormat="0" applyBorder="0" applyAlignment="0" applyProtection="0">
      <alignment vertical="center"/>
    </xf>
    <xf numFmtId="0" fontId="16" fillId="19" borderId="0" applyNumberFormat="0" applyBorder="0" applyAlignment="0" applyProtection="0">
      <alignment vertical="center"/>
    </xf>
    <xf numFmtId="0" fontId="2" fillId="24" borderId="0" applyNumberFormat="0" applyBorder="0" applyAlignment="0" applyProtection="0">
      <alignment vertical="center"/>
    </xf>
    <xf numFmtId="0" fontId="10" fillId="12" borderId="0" applyNumberFormat="0" applyBorder="0" applyAlignment="0" applyProtection="0">
      <alignment vertical="center"/>
    </xf>
    <xf numFmtId="0" fontId="2" fillId="23" borderId="0" applyNumberFormat="0" applyBorder="0" applyAlignment="0" applyProtection="0">
      <alignment vertical="center"/>
    </xf>
    <xf numFmtId="0" fontId="2" fillId="3" borderId="0" applyNumberFormat="0" applyBorder="0" applyAlignment="0" applyProtection="0">
      <alignment vertical="center"/>
    </xf>
    <xf numFmtId="0" fontId="2" fillId="30" borderId="0" applyNumberFormat="0" applyBorder="0" applyAlignment="0" applyProtection="0">
      <alignment vertical="center"/>
    </xf>
    <xf numFmtId="0" fontId="2" fillId="8"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2" fillId="29" borderId="0" applyNumberFormat="0" applyBorder="0" applyAlignment="0" applyProtection="0">
      <alignment vertical="center"/>
    </xf>
    <xf numFmtId="0" fontId="2" fillId="7" borderId="0" applyNumberFormat="0" applyBorder="0" applyAlignment="0" applyProtection="0">
      <alignment vertical="center"/>
    </xf>
    <xf numFmtId="0" fontId="10" fillId="10" borderId="0" applyNumberFormat="0" applyBorder="0" applyAlignment="0" applyProtection="0">
      <alignment vertical="center"/>
    </xf>
    <xf numFmtId="0" fontId="2" fillId="2"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2" fillId="6" borderId="0" applyNumberFormat="0" applyBorder="0" applyAlignment="0" applyProtection="0">
      <alignment vertical="center"/>
    </xf>
    <xf numFmtId="0" fontId="10" fillId="18"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52"/>
  <sheetViews>
    <sheetView tabSelected="1" topLeftCell="A13" workbookViewId="0">
      <selection activeCell="A47" sqref="$A47:$XFD47"/>
    </sheetView>
  </sheetViews>
  <sheetFormatPr defaultColWidth="9" defaultRowHeight="13.5"/>
  <cols>
    <col min="1" max="1" width="9.5" customWidth="1"/>
    <col min="2" max="2" width="10" customWidth="1"/>
    <col min="3" max="3" width="15.375" customWidth="1"/>
    <col min="4" max="4" width="8.875" customWidth="1"/>
    <col min="5" max="5" width="8.625" customWidth="1"/>
    <col min="6" max="6" width="9.375" customWidth="1"/>
    <col min="7" max="7" width="7.125" customWidth="1"/>
    <col min="8" max="8" width="10.125" customWidth="1"/>
    <col min="9" max="9" width="8.5" customWidth="1"/>
    <col min="10" max="10" width="8.625" customWidth="1"/>
    <col min="11" max="11" width="10.625" customWidth="1"/>
    <col min="12" max="13" width="7.125" customWidth="1"/>
  </cols>
  <sheetData>
    <row r="1" ht="38" customHeight="1" spans="1:13">
      <c r="A1" s="2" t="s">
        <v>0</v>
      </c>
      <c r="B1" s="3"/>
      <c r="C1" s="3"/>
      <c r="D1" s="3"/>
      <c r="E1" s="3"/>
      <c r="F1" s="3"/>
      <c r="G1" s="3"/>
      <c r="H1" s="3"/>
      <c r="I1" s="3"/>
      <c r="J1" s="3"/>
      <c r="K1" s="3"/>
      <c r="L1" s="3"/>
      <c r="M1" s="3"/>
    </row>
    <row r="2" s="1" customFormat="1" ht="27" spans="1:13">
      <c r="A2" s="4" t="s">
        <v>1</v>
      </c>
      <c r="B2" s="4" t="s">
        <v>2</v>
      </c>
      <c r="C2" s="4" t="s">
        <v>3</v>
      </c>
      <c r="D2" s="4" t="s">
        <v>4</v>
      </c>
      <c r="E2" s="4" t="s">
        <v>5</v>
      </c>
      <c r="F2" s="4" t="s">
        <v>6</v>
      </c>
      <c r="G2" s="4" t="s">
        <v>7</v>
      </c>
      <c r="H2" s="4" t="s">
        <v>8</v>
      </c>
      <c r="I2" s="6" t="s">
        <v>9</v>
      </c>
      <c r="J2" s="6" t="s">
        <v>10</v>
      </c>
      <c r="K2" s="6" t="s">
        <v>11</v>
      </c>
      <c r="L2" s="6" t="s">
        <v>12</v>
      </c>
      <c r="M2" s="6" t="s">
        <v>13</v>
      </c>
    </row>
    <row r="3" spans="1:13">
      <c r="A3" s="5" t="s">
        <v>14</v>
      </c>
      <c r="B3" s="5" t="s">
        <v>15</v>
      </c>
      <c r="C3" s="5" t="s">
        <v>16</v>
      </c>
      <c r="D3" s="5">
        <v>83</v>
      </c>
      <c r="E3" s="5">
        <v>102.5</v>
      </c>
      <c r="F3" s="5">
        <v>61.833</v>
      </c>
      <c r="G3" s="5">
        <v>4</v>
      </c>
      <c r="H3" s="5">
        <v>39.5</v>
      </c>
      <c r="I3" s="7">
        <v>80.4</v>
      </c>
      <c r="J3" s="7">
        <f>I3*0.4</f>
        <v>32.16</v>
      </c>
      <c r="K3" s="7">
        <f>H3+J3</f>
        <v>71.66</v>
      </c>
      <c r="L3" s="7">
        <f>SUMPRODUCT((B$3:B$52=B3)*(K$3:K$52&gt;K3))+1</f>
        <v>1</v>
      </c>
      <c r="M3" s="7" t="s">
        <v>17</v>
      </c>
    </row>
    <row r="4" spans="1:13">
      <c r="A4" s="5" t="s">
        <v>18</v>
      </c>
      <c r="B4" s="5" t="s">
        <v>15</v>
      </c>
      <c r="C4" s="5" t="s">
        <v>19</v>
      </c>
      <c r="D4" s="5">
        <v>93</v>
      </c>
      <c r="E4" s="5">
        <v>92.5</v>
      </c>
      <c r="F4" s="5">
        <v>61.833</v>
      </c>
      <c r="G4" s="5"/>
      <c r="H4" s="5">
        <v>37.1</v>
      </c>
      <c r="I4" s="7">
        <v>82.5</v>
      </c>
      <c r="J4" s="7">
        <f t="shared" ref="J4:J35" si="0">I4*0.4</f>
        <v>33</v>
      </c>
      <c r="K4" s="7">
        <f t="shared" ref="K4:K35" si="1">H4+J4</f>
        <v>70.1</v>
      </c>
      <c r="L4" s="7">
        <f t="shared" ref="L4:L35" si="2">SUMPRODUCT((B$3:B$52=B4)*(K$3:K$52&gt;K4))+1</f>
        <v>2</v>
      </c>
      <c r="M4" s="7"/>
    </row>
    <row r="5" spans="1:13">
      <c r="A5" s="5" t="s">
        <v>20</v>
      </c>
      <c r="B5" s="5" t="s">
        <v>21</v>
      </c>
      <c r="C5" s="5" t="s">
        <v>22</v>
      </c>
      <c r="D5" s="5">
        <v>97</v>
      </c>
      <c r="E5" s="5">
        <v>103</v>
      </c>
      <c r="F5" s="5">
        <v>66.666</v>
      </c>
      <c r="G5" s="5"/>
      <c r="H5" s="5">
        <v>40</v>
      </c>
      <c r="I5" s="7">
        <v>83.1</v>
      </c>
      <c r="J5" s="7">
        <f>I5*0.4</f>
        <v>33.24</v>
      </c>
      <c r="K5" s="7">
        <f>H5+J5</f>
        <v>73.24</v>
      </c>
      <c r="L5" s="7">
        <f>SUMPRODUCT((B$3:B$52=B5)*(K$3:K$52&gt;K5))+1</f>
        <v>1</v>
      </c>
      <c r="M5" s="7" t="s">
        <v>17</v>
      </c>
    </row>
    <row r="6" spans="1:13">
      <c r="A6" s="5" t="s">
        <v>23</v>
      </c>
      <c r="B6" s="5" t="s">
        <v>21</v>
      </c>
      <c r="C6" s="5" t="s">
        <v>24</v>
      </c>
      <c r="D6" s="5">
        <v>103</v>
      </c>
      <c r="E6" s="5">
        <v>94</v>
      </c>
      <c r="F6" s="5">
        <v>65.666</v>
      </c>
      <c r="G6" s="5">
        <v>4</v>
      </c>
      <c r="H6" s="5">
        <v>41.8</v>
      </c>
      <c r="I6" s="7">
        <v>72.9</v>
      </c>
      <c r="J6" s="7">
        <f>I6*0.4</f>
        <v>29.16</v>
      </c>
      <c r="K6" s="7">
        <f>H6+J6</f>
        <v>70.96</v>
      </c>
      <c r="L6" s="7">
        <f>SUMPRODUCT((B$3:B$52=B6)*(K$3:K$52&gt;K6))+1</f>
        <v>2</v>
      </c>
      <c r="M6" s="7"/>
    </row>
    <row r="7" spans="1:13">
      <c r="A7" s="5" t="s">
        <v>25</v>
      </c>
      <c r="B7" s="5" t="s">
        <v>26</v>
      </c>
      <c r="C7" s="5" t="s">
        <v>27</v>
      </c>
      <c r="D7" s="5">
        <v>92</v>
      </c>
      <c r="E7" s="5">
        <v>105.5</v>
      </c>
      <c r="F7" s="5">
        <v>65.833</v>
      </c>
      <c r="G7" s="5"/>
      <c r="H7" s="5">
        <v>39.5</v>
      </c>
      <c r="I7" s="7">
        <v>80.3</v>
      </c>
      <c r="J7" s="7">
        <f>I7*0.4</f>
        <v>32.12</v>
      </c>
      <c r="K7" s="7">
        <f>H7+J7</f>
        <v>71.62</v>
      </c>
      <c r="L7" s="7">
        <f>SUMPRODUCT((B$3:B$52=B7)*(K$3:K$52&gt;K7))+1</f>
        <v>1</v>
      </c>
      <c r="M7" s="7" t="s">
        <v>17</v>
      </c>
    </row>
    <row r="8" spans="1:13">
      <c r="A8" s="5" t="s">
        <v>28</v>
      </c>
      <c r="B8" s="5" t="s">
        <v>26</v>
      </c>
      <c r="C8" s="5" t="s">
        <v>29</v>
      </c>
      <c r="D8" s="5">
        <v>92.5</v>
      </c>
      <c r="E8" s="5">
        <v>105.5</v>
      </c>
      <c r="F8" s="5">
        <v>66</v>
      </c>
      <c r="G8" s="5"/>
      <c r="H8" s="5">
        <v>39.6</v>
      </c>
      <c r="I8" s="7">
        <v>78.6</v>
      </c>
      <c r="J8" s="7">
        <f>I8*0.4</f>
        <v>31.44</v>
      </c>
      <c r="K8" s="7">
        <f>H8+J8</f>
        <v>71.04</v>
      </c>
      <c r="L8" s="7">
        <f>SUMPRODUCT((B$3:B$52=B8)*(K$3:K$52&gt;K8))+1</f>
        <v>2</v>
      </c>
      <c r="M8" s="7"/>
    </row>
    <row r="9" spans="1:13">
      <c r="A9" s="5" t="s">
        <v>30</v>
      </c>
      <c r="B9" s="5" t="s">
        <v>26</v>
      </c>
      <c r="C9" s="5" t="s">
        <v>31</v>
      </c>
      <c r="D9" s="5">
        <v>88</v>
      </c>
      <c r="E9" s="5">
        <v>96</v>
      </c>
      <c r="F9" s="5">
        <v>61.333</v>
      </c>
      <c r="G9" s="5"/>
      <c r="H9" s="5">
        <v>36.8</v>
      </c>
      <c r="I9" s="7">
        <v>76.3</v>
      </c>
      <c r="J9" s="7">
        <f t="shared" si="0"/>
        <v>30.52</v>
      </c>
      <c r="K9" s="7">
        <f t="shared" si="1"/>
        <v>67.32</v>
      </c>
      <c r="L9" s="7">
        <f t="shared" si="2"/>
        <v>3</v>
      </c>
      <c r="M9" s="7"/>
    </row>
    <row r="10" spans="1:13">
      <c r="A10" s="5" t="s">
        <v>32</v>
      </c>
      <c r="B10" s="5" t="s">
        <v>33</v>
      </c>
      <c r="C10" s="5" t="s">
        <v>34</v>
      </c>
      <c r="D10" s="5">
        <v>102.5</v>
      </c>
      <c r="E10" s="5">
        <v>104.5</v>
      </c>
      <c r="F10" s="5">
        <v>69</v>
      </c>
      <c r="G10" s="5"/>
      <c r="H10" s="5">
        <v>41.4</v>
      </c>
      <c r="I10" s="7">
        <v>82.6</v>
      </c>
      <c r="J10" s="7">
        <f t="shared" si="0"/>
        <v>33.04</v>
      </c>
      <c r="K10" s="7">
        <f t="shared" si="1"/>
        <v>74.44</v>
      </c>
      <c r="L10" s="7">
        <f t="shared" si="2"/>
        <v>1</v>
      </c>
      <c r="M10" s="7" t="s">
        <v>17</v>
      </c>
    </row>
    <row r="11" spans="1:13">
      <c r="A11" s="5" t="s">
        <v>35</v>
      </c>
      <c r="B11" s="5" t="s">
        <v>33</v>
      </c>
      <c r="C11" s="5" t="s">
        <v>36</v>
      </c>
      <c r="D11" s="5">
        <v>97</v>
      </c>
      <c r="E11" s="5">
        <v>106.5</v>
      </c>
      <c r="F11" s="5">
        <v>67.833</v>
      </c>
      <c r="G11" s="5"/>
      <c r="H11" s="5">
        <v>40.7</v>
      </c>
      <c r="I11" s="7">
        <v>81</v>
      </c>
      <c r="J11" s="7">
        <f t="shared" si="0"/>
        <v>32.4</v>
      </c>
      <c r="K11" s="7">
        <f t="shared" si="1"/>
        <v>73.1</v>
      </c>
      <c r="L11" s="7">
        <f t="shared" si="2"/>
        <v>2</v>
      </c>
      <c r="M11" s="7"/>
    </row>
    <row r="12" spans="1:13">
      <c r="A12" s="5" t="s">
        <v>37</v>
      </c>
      <c r="B12" s="5" t="s">
        <v>33</v>
      </c>
      <c r="C12" s="5" t="s">
        <v>38</v>
      </c>
      <c r="D12" s="5">
        <v>104.5</v>
      </c>
      <c r="E12" s="5">
        <v>98</v>
      </c>
      <c r="F12" s="5">
        <v>67.5</v>
      </c>
      <c r="G12" s="5"/>
      <c r="H12" s="5">
        <v>40.5</v>
      </c>
      <c r="I12" s="7">
        <v>77.8</v>
      </c>
      <c r="J12" s="7">
        <f t="shared" si="0"/>
        <v>31.12</v>
      </c>
      <c r="K12" s="7">
        <f t="shared" si="1"/>
        <v>71.62</v>
      </c>
      <c r="L12" s="7">
        <f t="shared" si="2"/>
        <v>3</v>
      </c>
      <c r="M12" s="7"/>
    </row>
    <row r="13" spans="1:13">
      <c r="A13" s="5" t="s">
        <v>39</v>
      </c>
      <c r="B13" s="5" t="s">
        <v>40</v>
      </c>
      <c r="C13" s="5" t="s">
        <v>41</v>
      </c>
      <c r="D13" s="5">
        <v>86</v>
      </c>
      <c r="E13" s="5">
        <v>119</v>
      </c>
      <c r="F13" s="5">
        <v>68.333</v>
      </c>
      <c r="G13" s="5"/>
      <c r="H13" s="5">
        <v>41</v>
      </c>
      <c r="I13" s="7">
        <v>78.5</v>
      </c>
      <c r="J13" s="7">
        <f t="shared" si="0"/>
        <v>31.4</v>
      </c>
      <c r="K13" s="7">
        <f t="shared" si="1"/>
        <v>72.4</v>
      </c>
      <c r="L13" s="7">
        <f t="shared" si="2"/>
        <v>1</v>
      </c>
      <c r="M13" s="7" t="s">
        <v>17</v>
      </c>
    </row>
    <row r="14" spans="1:13">
      <c r="A14" s="5" t="s">
        <v>42</v>
      </c>
      <c r="B14" s="5" t="s">
        <v>40</v>
      </c>
      <c r="C14" s="5" t="s">
        <v>43</v>
      </c>
      <c r="D14" s="5">
        <v>94.5</v>
      </c>
      <c r="E14" s="5">
        <v>89.5</v>
      </c>
      <c r="F14" s="5">
        <v>61.333</v>
      </c>
      <c r="G14" s="5">
        <v>4</v>
      </c>
      <c r="H14" s="5">
        <v>39.2</v>
      </c>
      <c r="I14" s="7">
        <v>76.3</v>
      </c>
      <c r="J14" s="7">
        <f t="shared" si="0"/>
        <v>30.52</v>
      </c>
      <c r="K14" s="7">
        <f t="shared" si="1"/>
        <v>69.72</v>
      </c>
      <c r="L14" s="7">
        <f t="shared" si="2"/>
        <v>2</v>
      </c>
      <c r="M14" s="7"/>
    </row>
    <row r="15" spans="1:13">
      <c r="A15" s="5" t="s">
        <v>44</v>
      </c>
      <c r="B15" s="5" t="s">
        <v>40</v>
      </c>
      <c r="C15" s="5" t="s">
        <v>45</v>
      </c>
      <c r="D15" s="5">
        <v>94</v>
      </c>
      <c r="E15" s="5">
        <v>88.5</v>
      </c>
      <c r="F15" s="5">
        <v>60.833</v>
      </c>
      <c r="G15" s="5">
        <v>4</v>
      </c>
      <c r="H15" s="5">
        <v>38.9</v>
      </c>
      <c r="I15" s="7">
        <v>75.6</v>
      </c>
      <c r="J15" s="7">
        <f t="shared" si="0"/>
        <v>30.24</v>
      </c>
      <c r="K15" s="7">
        <f t="shared" si="1"/>
        <v>69.14</v>
      </c>
      <c r="L15" s="7">
        <f t="shared" si="2"/>
        <v>3</v>
      </c>
      <c r="M15" s="7"/>
    </row>
    <row r="16" spans="1:13">
      <c r="A16" s="5" t="s">
        <v>46</v>
      </c>
      <c r="B16" s="5" t="s">
        <v>47</v>
      </c>
      <c r="C16" s="5" t="s">
        <v>48</v>
      </c>
      <c r="D16" s="5">
        <v>91.5</v>
      </c>
      <c r="E16" s="5">
        <v>97</v>
      </c>
      <c r="F16" s="5">
        <v>62.833</v>
      </c>
      <c r="G16" s="5"/>
      <c r="H16" s="5">
        <v>37.7</v>
      </c>
      <c r="I16" s="7">
        <v>74.9</v>
      </c>
      <c r="J16" s="7">
        <f t="shared" si="0"/>
        <v>29.96</v>
      </c>
      <c r="K16" s="7">
        <f t="shared" si="1"/>
        <v>67.66</v>
      </c>
      <c r="L16" s="7">
        <f t="shared" si="2"/>
        <v>1</v>
      </c>
      <c r="M16" s="7" t="s">
        <v>17</v>
      </c>
    </row>
    <row r="17" spans="1:13">
      <c r="A17" s="5" t="s">
        <v>49</v>
      </c>
      <c r="B17" s="5" t="s">
        <v>47</v>
      </c>
      <c r="C17" s="5" t="s">
        <v>50</v>
      </c>
      <c r="D17" s="5">
        <v>79.5</v>
      </c>
      <c r="E17" s="5">
        <v>93.5</v>
      </c>
      <c r="F17" s="5">
        <v>57.666</v>
      </c>
      <c r="G17" s="5"/>
      <c r="H17" s="5">
        <v>34.6</v>
      </c>
      <c r="I17" s="7">
        <v>74.3</v>
      </c>
      <c r="J17" s="7">
        <f t="shared" si="0"/>
        <v>29.72</v>
      </c>
      <c r="K17" s="7">
        <f t="shared" si="1"/>
        <v>64.32</v>
      </c>
      <c r="L17" s="7">
        <f t="shared" si="2"/>
        <v>2</v>
      </c>
      <c r="M17" s="7"/>
    </row>
    <row r="18" spans="1:13">
      <c r="A18" s="5" t="s">
        <v>51</v>
      </c>
      <c r="B18" s="5" t="s">
        <v>52</v>
      </c>
      <c r="C18" s="5" t="s">
        <v>53</v>
      </c>
      <c r="D18" s="5">
        <v>93.5</v>
      </c>
      <c r="E18" s="5">
        <v>86.5</v>
      </c>
      <c r="F18" s="5">
        <v>60</v>
      </c>
      <c r="G18" s="5"/>
      <c r="H18" s="5">
        <v>36</v>
      </c>
      <c r="I18" s="7">
        <v>80.4</v>
      </c>
      <c r="J18" s="7">
        <f t="shared" si="0"/>
        <v>32.16</v>
      </c>
      <c r="K18" s="7">
        <f t="shared" si="1"/>
        <v>68.16</v>
      </c>
      <c r="L18" s="7">
        <f t="shared" si="2"/>
        <v>1</v>
      </c>
      <c r="M18" s="7" t="s">
        <v>17</v>
      </c>
    </row>
    <row r="19" spans="1:13">
      <c r="A19" s="5" t="s">
        <v>54</v>
      </c>
      <c r="B19" s="5" t="s">
        <v>52</v>
      </c>
      <c r="C19" s="5" t="s">
        <v>55</v>
      </c>
      <c r="D19" s="5">
        <v>85.5</v>
      </c>
      <c r="E19" s="5">
        <v>92.5</v>
      </c>
      <c r="F19" s="5">
        <v>59.333</v>
      </c>
      <c r="G19" s="5"/>
      <c r="H19" s="5">
        <v>35.6</v>
      </c>
      <c r="I19" s="7">
        <v>72</v>
      </c>
      <c r="J19" s="7">
        <f t="shared" si="0"/>
        <v>28.8</v>
      </c>
      <c r="K19" s="7">
        <f t="shared" si="1"/>
        <v>64.4</v>
      </c>
      <c r="L19" s="7">
        <f t="shared" si="2"/>
        <v>2</v>
      </c>
      <c r="M19" s="7"/>
    </row>
    <row r="20" spans="1:13">
      <c r="A20" s="5" t="s">
        <v>56</v>
      </c>
      <c r="B20" s="5" t="s">
        <v>52</v>
      </c>
      <c r="C20" s="5" t="s">
        <v>57</v>
      </c>
      <c r="D20" s="5">
        <v>68.5</v>
      </c>
      <c r="E20" s="5">
        <v>94</v>
      </c>
      <c r="F20" s="5">
        <v>54.166</v>
      </c>
      <c r="G20" s="5">
        <v>4</v>
      </c>
      <c r="H20" s="5">
        <v>34.9</v>
      </c>
      <c r="I20" s="7">
        <v>67.3</v>
      </c>
      <c r="J20" s="7">
        <f t="shared" si="0"/>
        <v>26.92</v>
      </c>
      <c r="K20" s="7">
        <f t="shared" si="1"/>
        <v>61.82</v>
      </c>
      <c r="L20" s="7">
        <f t="shared" si="2"/>
        <v>3</v>
      </c>
      <c r="M20" s="7"/>
    </row>
    <row r="21" spans="1:13">
      <c r="A21" s="5" t="s">
        <v>58</v>
      </c>
      <c r="B21" s="5" t="s">
        <v>59</v>
      </c>
      <c r="C21" s="5" t="s">
        <v>60</v>
      </c>
      <c r="D21" s="5">
        <v>98</v>
      </c>
      <c r="E21" s="5">
        <v>109.5</v>
      </c>
      <c r="F21" s="5">
        <v>69.166</v>
      </c>
      <c r="G21" s="5"/>
      <c r="H21" s="5">
        <v>41.5</v>
      </c>
      <c r="I21" s="7">
        <v>82.6</v>
      </c>
      <c r="J21" s="7">
        <f>I21*0.4</f>
        <v>33.04</v>
      </c>
      <c r="K21" s="7">
        <f>H21+J21</f>
        <v>74.54</v>
      </c>
      <c r="L21" s="7">
        <f>SUMPRODUCT((B$3:B$52=B21)*(K$3:K$52&gt;K21))+1</f>
        <v>1</v>
      </c>
      <c r="M21" s="7" t="s">
        <v>17</v>
      </c>
    </row>
    <row r="22" spans="1:13">
      <c r="A22" s="5" t="s">
        <v>61</v>
      </c>
      <c r="B22" s="5" t="s">
        <v>59</v>
      </c>
      <c r="C22" s="5" t="s">
        <v>62</v>
      </c>
      <c r="D22" s="5">
        <v>95.5</v>
      </c>
      <c r="E22" s="5">
        <v>110.5</v>
      </c>
      <c r="F22" s="5">
        <v>68.666</v>
      </c>
      <c r="G22" s="5"/>
      <c r="H22" s="5">
        <v>41.2</v>
      </c>
      <c r="I22" s="7">
        <v>82.2</v>
      </c>
      <c r="J22" s="7">
        <f>I22*0.4</f>
        <v>32.88</v>
      </c>
      <c r="K22" s="7">
        <f>H22+J22</f>
        <v>74.08</v>
      </c>
      <c r="L22" s="7">
        <f>SUMPRODUCT((B$3:B$52=B22)*(K$3:K$52&gt;K22))+1</f>
        <v>2</v>
      </c>
      <c r="M22" s="7" t="s">
        <v>17</v>
      </c>
    </row>
    <row r="23" spans="1:13">
      <c r="A23" s="5" t="s">
        <v>63</v>
      </c>
      <c r="B23" s="5" t="s">
        <v>59</v>
      </c>
      <c r="C23" s="5" t="s">
        <v>64</v>
      </c>
      <c r="D23" s="5">
        <v>102.5</v>
      </c>
      <c r="E23" s="5">
        <v>109</v>
      </c>
      <c r="F23" s="5">
        <v>70.5</v>
      </c>
      <c r="G23" s="5"/>
      <c r="H23" s="5">
        <v>42.3</v>
      </c>
      <c r="I23" s="7">
        <v>74.8</v>
      </c>
      <c r="J23" s="7">
        <f>I23*0.4</f>
        <v>29.92</v>
      </c>
      <c r="K23" s="7">
        <f>H23+J23</f>
        <v>72.22</v>
      </c>
      <c r="L23" s="7">
        <f>SUMPRODUCT((B$3:B$52=B23)*(K$3:K$52&gt;K23))+1</f>
        <v>3</v>
      </c>
      <c r="M23" s="7"/>
    </row>
    <row r="24" spans="1:13">
      <c r="A24" s="5" t="s">
        <v>65</v>
      </c>
      <c r="B24" s="5" t="s">
        <v>59</v>
      </c>
      <c r="C24" s="5" t="s">
        <v>66</v>
      </c>
      <c r="D24" s="5">
        <v>101.5</v>
      </c>
      <c r="E24" s="5">
        <v>106</v>
      </c>
      <c r="F24" s="5">
        <v>69.166</v>
      </c>
      <c r="G24" s="5"/>
      <c r="H24" s="5">
        <v>41.5</v>
      </c>
      <c r="I24" s="7">
        <v>74.9</v>
      </c>
      <c r="J24" s="7">
        <f>I24*0.4</f>
        <v>29.96</v>
      </c>
      <c r="K24" s="7">
        <f>H24+J24</f>
        <v>71.46</v>
      </c>
      <c r="L24" s="7">
        <f>SUMPRODUCT((B$3:B$52=B24)*(K$3:K$52&gt;K24))+1</f>
        <v>4</v>
      </c>
      <c r="M24" s="7"/>
    </row>
    <row r="25" spans="1:13">
      <c r="A25" s="5" t="s">
        <v>67</v>
      </c>
      <c r="B25" s="5" t="s">
        <v>59</v>
      </c>
      <c r="C25" s="5" t="s">
        <v>68</v>
      </c>
      <c r="D25" s="5">
        <v>99</v>
      </c>
      <c r="E25" s="5">
        <v>94</v>
      </c>
      <c r="F25" s="5">
        <v>64.333</v>
      </c>
      <c r="G25" s="5"/>
      <c r="H25" s="5">
        <v>38.6</v>
      </c>
      <c r="I25" s="7">
        <v>78.7</v>
      </c>
      <c r="J25" s="7">
        <f>I25*0.4</f>
        <v>31.48</v>
      </c>
      <c r="K25" s="7">
        <f>H25+J25</f>
        <v>70.08</v>
      </c>
      <c r="L25" s="7">
        <f>SUMPRODUCT((B$3:B$52=B25)*(K$3:K$52&gt;K25))+1</f>
        <v>5</v>
      </c>
      <c r="M25" s="7"/>
    </row>
    <row r="26" spans="1:13">
      <c r="A26" s="5" t="s">
        <v>69</v>
      </c>
      <c r="B26" s="5" t="s">
        <v>59</v>
      </c>
      <c r="C26" s="5" t="s">
        <v>70</v>
      </c>
      <c r="D26" s="5">
        <v>83</v>
      </c>
      <c r="E26" s="5">
        <v>111.5</v>
      </c>
      <c r="F26" s="5">
        <v>64.833</v>
      </c>
      <c r="G26" s="5"/>
      <c r="H26" s="5">
        <v>38.9</v>
      </c>
      <c r="I26" s="7">
        <v>77.2</v>
      </c>
      <c r="J26" s="7">
        <f>I26*0.4</f>
        <v>30.88</v>
      </c>
      <c r="K26" s="7">
        <f>H26+J26</f>
        <v>69.78</v>
      </c>
      <c r="L26" s="7">
        <f>SUMPRODUCT((B$3:B$52=B26)*(K$3:K$52&gt;K26))+1</f>
        <v>6</v>
      </c>
      <c r="M26" s="7"/>
    </row>
    <row r="27" spans="1:13">
      <c r="A27" s="5" t="s">
        <v>71</v>
      </c>
      <c r="B27" s="5" t="s">
        <v>72</v>
      </c>
      <c r="C27" s="5" t="s">
        <v>73</v>
      </c>
      <c r="D27" s="5">
        <v>98.5</v>
      </c>
      <c r="E27" s="5">
        <v>107</v>
      </c>
      <c r="F27" s="5">
        <v>68.5</v>
      </c>
      <c r="G27" s="5"/>
      <c r="H27" s="5">
        <v>41.1</v>
      </c>
      <c r="I27" s="7">
        <v>84</v>
      </c>
      <c r="J27" s="7">
        <f>I27*0.4</f>
        <v>33.6</v>
      </c>
      <c r="K27" s="7">
        <f>H27+J27</f>
        <v>74.7</v>
      </c>
      <c r="L27" s="7">
        <f>SUMPRODUCT((B$3:B$52=B27)*(K$3:K$52&gt;K27))+1</f>
        <v>1</v>
      </c>
      <c r="M27" s="7" t="s">
        <v>17</v>
      </c>
    </row>
    <row r="28" spans="1:13">
      <c r="A28" s="5" t="s">
        <v>74</v>
      </c>
      <c r="B28" s="5" t="s">
        <v>72</v>
      </c>
      <c r="C28" s="5" t="s">
        <v>75</v>
      </c>
      <c r="D28" s="5">
        <v>94.5</v>
      </c>
      <c r="E28" s="5">
        <v>100.5</v>
      </c>
      <c r="F28" s="5">
        <v>65</v>
      </c>
      <c r="G28" s="5">
        <v>4</v>
      </c>
      <c r="H28" s="5">
        <v>41.4</v>
      </c>
      <c r="I28" s="7">
        <v>76.7</v>
      </c>
      <c r="J28" s="7">
        <f>I28*0.4</f>
        <v>30.68</v>
      </c>
      <c r="K28" s="7">
        <f>H28+J28</f>
        <v>72.08</v>
      </c>
      <c r="L28" s="7">
        <f>SUMPRODUCT((B$3:B$52=B28)*(K$3:K$52&gt;K28))+1</f>
        <v>2</v>
      </c>
      <c r="M28" s="7"/>
    </row>
    <row r="29" spans="1:13">
      <c r="A29" s="5" t="s">
        <v>76</v>
      </c>
      <c r="B29" s="5" t="s">
        <v>72</v>
      </c>
      <c r="C29" s="5" t="s">
        <v>77</v>
      </c>
      <c r="D29" s="5">
        <v>100</v>
      </c>
      <c r="E29" s="5">
        <v>88</v>
      </c>
      <c r="F29" s="5">
        <v>62.666</v>
      </c>
      <c r="G29" s="5">
        <v>4</v>
      </c>
      <c r="H29" s="5">
        <v>40</v>
      </c>
      <c r="I29" s="7">
        <v>74.6</v>
      </c>
      <c r="J29" s="7">
        <f t="shared" si="0"/>
        <v>29.84</v>
      </c>
      <c r="K29" s="7">
        <f t="shared" si="1"/>
        <v>69.84</v>
      </c>
      <c r="L29" s="7">
        <f t="shared" si="2"/>
        <v>3</v>
      </c>
      <c r="M29" s="7"/>
    </row>
    <row r="30" spans="1:13">
      <c r="A30" s="5" t="s">
        <v>78</v>
      </c>
      <c r="B30" s="5" t="s">
        <v>79</v>
      </c>
      <c r="C30" s="5" t="s">
        <v>80</v>
      </c>
      <c r="D30" s="5">
        <v>105</v>
      </c>
      <c r="E30" s="5">
        <v>104.5</v>
      </c>
      <c r="F30" s="5">
        <v>69.833</v>
      </c>
      <c r="G30" s="5"/>
      <c r="H30" s="5">
        <v>41.9</v>
      </c>
      <c r="I30" s="7">
        <v>81.9</v>
      </c>
      <c r="J30" s="7">
        <f t="shared" si="0"/>
        <v>32.76</v>
      </c>
      <c r="K30" s="7">
        <f t="shared" si="1"/>
        <v>74.66</v>
      </c>
      <c r="L30" s="7">
        <f t="shared" si="2"/>
        <v>1</v>
      </c>
      <c r="M30" s="7" t="s">
        <v>17</v>
      </c>
    </row>
    <row r="31" spans="1:13">
      <c r="A31" s="5" t="s">
        <v>81</v>
      </c>
      <c r="B31" s="5" t="s">
        <v>79</v>
      </c>
      <c r="C31" s="5" t="s">
        <v>82</v>
      </c>
      <c r="D31" s="5">
        <v>102.5</v>
      </c>
      <c r="E31" s="5">
        <v>103</v>
      </c>
      <c r="F31" s="5">
        <v>68.5</v>
      </c>
      <c r="G31" s="5"/>
      <c r="H31" s="5">
        <v>41.1</v>
      </c>
      <c r="I31" s="7">
        <v>83.3</v>
      </c>
      <c r="J31" s="7">
        <f>I31*0.4</f>
        <v>33.32</v>
      </c>
      <c r="K31" s="7">
        <f>H31+J31</f>
        <v>74.42</v>
      </c>
      <c r="L31" s="7">
        <f>SUMPRODUCT((B$3:B$52=B31)*(K$3:K$52&gt;K31))+1</f>
        <v>2</v>
      </c>
      <c r="M31" s="7"/>
    </row>
    <row r="32" spans="1:13">
      <c r="A32" s="5" t="s">
        <v>83</v>
      </c>
      <c r="B32" s="5" t="s">
        <v>79</v>
      </c>
      <c r="C32" s="5" t="s">
        <v>84</v>
      </c>
      <c r="D32" s="5">
        <v>96</v>
      </c>
      <c r="E32" s="5">
        <v>112</v>
      </c>
      <c r="F32" s="5">
        <v>69.333</v>
      </c>
      <c r="G32" s="5"/>
      <c r="H32" s="5">
        <v>41.6</v>
      </c>
      <c r="I32" s="7">
        <v>78.5</v>
      </c>
      <c r="J32" s="7">
        <f>I32*0.4</f>
        <v>31.4</v>
      </c>
      <c r="K32" s="7">
        <f>H32+J32</f>
        <v>73</v>
      </c>
      <c r="L32" s="7">
        <f>SUMPRODUCT((B$3:B$52=B32)*(K$3:K$52&gt;K32))+1</f>
        <v>3</v>
      </c>
      <c r="M32" s="7"/>
    </row>
    <row r="33" spans="1:13">
      <c r="A33" s="5" t="s">
        <v>85</v>
      </c>
      <c r="B33" s="5" t="s">
        <v>86</v>
      </c>
      <c r="C33" s="5" t="s">
        <v>87</v>
      </c>
      <c r="D33" s="5">
        <v>105</v>
      </c>
      <c r="E33" s="5">
        <v>98</v>
      </c>
      <c r="F33" s="5">
        <v>67.666</v>
      </c>
      <c r="G33" s="5"/>
      <c r="H33" s="5">
        <v>40.6</v>
      </c>
      <c r="I33" s="7">
        <v>80.7</v>
      </c>
      <c r="J33" s="7">
        <f t="shared" si="0"/>
        <v>32.28</v>
      </c>
      <c r="K33" s="7">
        <f t="shared" si="1"/>
        <v>72.88</v>
      </c>
      <c r="L33" s="7">
        <f t="shared" si="2"/>
        <v>1</v>
      </c>
      <c r="M33" s="7" t="s">
        <v>17</v>
      </c>
    </row>
    <row r="34" spans="1:13">
      <c r="A34" s="5" t="s">
        <v>88</v>
      </c>
      <c r="B34" s="5" t="s">
        <v>86</v>
      </c>
      <c r="C34" s="5" t="s">
        <v>89</v>
      </c>
      <c r="D34" s="5">
        <v>94</v>
      </c>
      <c r="E34" s="5">
        <v>98.5</v>
      </c>
      <c r="F34" s="5">
        <v>64.166</v>
      </c>
      <c r="G34" s="5"/>
      <c r="H34" s="5">
        <v>38.5</v>
      </c>
      <c r="I34" s="7">
        <v>80.7</v>
      </c>
      <c r="J34" s="7">
        <f>I34*0.4</f>
        <v>32.28</v>
      </c>
      <c r="K34" s="7">
        <f>H34+J34</f>
        <v>70.78</v>
      </c>
      <c r="L34" s="7">
        <f>SUMPRODUCT((B$3:B$52=B34)*(K$3:K$52&gt;K34))+1</f>
        <v>2</v>
      </c>
      <c r="M34" s="7"/>
    </row>
    <row r="35" spans="1:13">
      <c r="A35" s="5" t="s">
        <v>90</v>
      </c>
      <c r="B35" s="5" t="s">
        <v>86</v>
      </c>
      <c r="C35" s="5" t="s">
        <v>91</v>
      </c>
      <c r="D35" s="5">
        <v>85.5</v>
      </c>
      <c r="E35" s="5">
        <v>111.5</v>
      </c>
      <c r="F35" s="5">
        <v>65.666</v>
      </c>
      <c r="G35" s="5"/>
      <c r="H35" s="5">
        <v>39.4</v>
      </c>
      <c r="I35" s="7">
        <v>77.7</v>
      </c>
      <c r="J35" s="7">
        <f>I35*0.4</f>
        <v>31.08</v>
      </c>
      <c r="K35" s="7">
        <f>H35+J35</f>
        <v>70.48</v>
      </c>
      <c r="L35" s="7">
        <f>SUMPRODUCT((B$3:B$52=B35)*(K$3:K$52&gt;K35))+1</f>
        <v>3</v>
      </c>
      <c r="M35" s="7"/>
    </row>
    <row r="36" spans="1:13">
      <c r="A36" s="5" t="s">
        <v>92</v>
      </c>
      <c r="B36" s="5" t="s">
        <v>93</v>
      </c>
      <c r="C36" s="5" t="s">
        <v>94</v>
      </c>
      <c r="D36" s="5">
        <v>103.5</v>
      </c>
      <c r="E36" s="5">
        <v>105.5</v>
      </c>
      <c r="F36" s="5">
        <v>69.666</v>
      </c>
      <c r="G36" s="5"/>
      <c r="H36" s="5">
        <v>41.8</v>
      </c>
      <c r="I36" s="7">
        <v>76.3</v>
      </c>
      <c r="J36" s="7">
        <f t="shared" ref="J36:J52" si="3">I36*0.4</f>
        <v>30.52</v>
      </c>
      <c r="K36" s="7">
        <f t="shared" ref="K36:K52" si="4">H36+J36</f>
        <v>72.32</v>
      </c>
      <c r="L36" s="7">
        <f t="shared" ref="L36:L52" si="5">SUMPRODUCT((B$3:B$52=B36)*(K$3:K$52&gt;K36))+1</f>
        <v>1</v>
      </c>
      <c r="M36" s="7" t="s">
        <v>17</v>
      </c>
    </row>
    <row r="37" spans="1:13">
      <c r="A37" s="5" t="s">
        <v>95</v>
      </c>
      <c r="B37" s="5" t="s">
        <v>93</v>
      </c>
      <c r="C37" s="5" t="s">
        <v>96</v>
      </c>
      <c r="D37" s="5">
        <v>93</v>
      </c>
      <c r="E37" s="5">
        <v>103.5</v>
      </c>
      <c r="F37" s="5">
        <v>65.5</v>
      </c>
      <c r="G37" s="5"/>
      <c r="H37" s="5">
        <v>39.3</v>
      </c>
      <c r="I37" s="7">
        <v>75.7</v>
      </c>
      <c r="J37" s="7">
        <f>I37*0.4</f>
        <v>30.28</v>
      </c>
      <c r="K37" s="7">
        <f>H37+J37</f>
        <v>69.58</v>
      </c>
      <c r="L37" s="7">
        <f>SUMPRODUCT((B$3:B$52=B37)*(K$3:K$52&gt;K37))+1</f>
        <v>2</v>
      </c>
      <c r="M37" s="7"/>
    </row>
    <row r="38" spans="1:13">
      <c r="A38" s="5" t="s">
        <v>97</v>
      </c>
      <c r="B38" s="5" t="s">
        <v>93</v>
      </c>
      <c r="C38" s="5" t="s">
        <v>98</v>
      </c>
      <c r="D38" s="5">
        <v>96.5</v>
      </c>
      <c r="E38" s="5">
        <v>101</v>
      </c>
      <c r="F38" s="5">
        <v>65.833</v>
      </c>
      <c r="G38" s="5"/>
      <c r="H38" s="5">
        <v>39.5</v>
      </c>
      <c r="I38" s="7">
        <v>72.5</v>
      </c>
      <c r="J38" s="7">
        <f>I38*0.4</f>
        <v>29</v>
      </c>
      <c r="K38" s="7">
        <f>H38+J38</f>
        <v>68.5</v>
      </c>
      <c r="L38" s="7">
        <f>SUMPRODUCT((B$3:B$52=B38)*(K$3:K$52&gt;K38))+1</f>
        <v>3</v>
      </c>
      <c r="M38" s="7"/>
    </row>
    <row r="39" spans="1:13">
      <c r="A39" s="5" t="s">
        <v>99</v>
      </c>
      <c r="B39" s="5" t="s">
        <v>100</v>
      </c>
      <c r="C39" s="5" t="s">
        <v>101</v>
      </c>
      <c r="D39" s="5">
        <v>91.5</v>
      </c>
      <c r="E39" s="5">
        <v>98</v>
      </c>
      <c r="F39" s="5">
        <v>63.166</v>
      </c>
      <c r="G39" s="5"/>
      <c r="H39" s="5">
        <v>37.9</v>
      </c>
      <c r="I39" s="7">
        <v>79.8</v>
      </c>
      <c r="J39" s="7">
        <f t="shared" si="3"/>
        <v>31.92</v>
      </c>
      <c r="K39" s="7">
        <f t="shared" si="4"/>
        <v>69.82</v>
      </c>
      <c r="L39" s="7">
        <f t="shared" si="5"/>
        <v>1</v>
      </c>
      <c r="M39" s="7" t="s">
        <v>17</v>
      </c>
    </row>
    <row r="40" spans="1:13">
      <c r="A40" s="5" t="s">
        <v>102</v>
      </c>
      <c r="B40" s="5" t="s">
        <v>100</v>
      </c>
      <c r="C40" s="5" t="s">
        <v>103</v>
      </c>
      <c r="D40" s="5">
        <v>91</v>
      </c>
      <c r="E40" s="5">
        <v>88.5</v>
      </c>
      <c r="F40" s="5">
        <v>59.833</v>
      </c>
      <c r="G40" s="5"/>
      <c r="H40" s="5">
        <v>35.9</v>
      </c>
      <c r="I40" s="7">
        <v>74.7</v>
      </c>
      <c r="J40" s="7">
        <f t="shared" si="3"/>
        <v>29.88</v>
      </c>
      <c r="K40" s="7">
        <f t="shared" si="4"/>
        <v>65.78</v>
      </c>
      <c r="L40" s="7">
        <f t="shared" si="5"/>
        <v>2</v>
      </c>
      <c r="M40" s="7"/>
    </row>
    <row r="41" spans="1:13">
      <c r="A41" s="5" t="s">
        <v>104</v>
      </c>
      <c r="B41" s="5" t="s">
        <v>105</v>
      </c>
      <c r="C41" s="5" t="s">
        <v>106</v>
      </c>
      <c r="D41" s="5">
        <v>88.5</v>
      </c>
      <c r="E41" s="5">
        <v>92.5</v>
      </c>
      <c r="F41" s="5">
        <v>60.333</v>
      </c>
      <c r="G41" s="5"/>
      <c r="H41" s="5">
        <v>36.2</v>
      </c>
      <c r="I41" s="7">
        <v>76.3</v>
      </c>
      <c r="J41" s="7">
        <f t="shared" si="3"/>
        <v>30.52</v>
      </c>
      <c r="K41" s="7">
        <f t="shared" si="4"/>
        <v>66.72</v>
      </c>
      <c r="L41" s="7">
        <f t="shared" si="5"/>
        <v>1</v>
      </c>
      <c r="M41" s="7" t="s">
        <v>17</v>
      </c>
    </row>
    <row r="42" spans="1:13">
      <c r="A42" s="5" t="s">
        <v>107</v>
      </c>
      <c r="B42" s="5" t="s">
        <v>105</v>
      </c>
      <c r="C42" s="5" t="s">
        <v>108</v>
      </c>
      <c r="D42" s="5">
        <v>61</v>
      </c>
      <c r="E42" s="5">
        <v>75.5</v>
      </c>
      <c r="F42" s="5">
        <v>45.5</v>
      </c>
      <c r="G42" s="5"/>
      <c r="H42" s="5">
        <v>27.3</v>
      </c>
      <c r="I42" s="7">
        <v>71.6</v>
      </c>
      <c r="J42" s="7">
        <f t="shared" si="3"/>
        <v>28.64</v>
      </c>
      <c r="K42" s="7">
        <f t="shared" si="4"/>
        <v>55.94</v>
      </c>
      <c r="L42" s="7">
        <f t="shared" si="5"/>
        <v>2</v>
      </c>
      <c r="M42" s="7"/>
    </row>
    <row r="43" spans="1:13">
      <c r="A43" s="5" t="s">
        <v>109</v>
      </c>
      <c r="B43" s="5" t="s">
        <v>110</v>
      </c>
      <c r="C43" s="5" t="s">
        <v>111</v>
      </c>
      <c r="D43" s="5">
        <v>96.5</v>
      </c>
      <c r="E43" s="5">
        <v>110</v>
      </c>
      <c r="F43" s="5">
        <v>68.833</v>
      </c>
      <c r="G43" s="5"/>
      <c r="H43" s="5">
        <v>41.3</v>
      </c>
      <c r="I43" s="7">
        <v>80.7</v>
      </c>
      <c r="J43" s="7">
        <f t="shared" si="3"/>
        <v>32.28</v>
      </c>
      <c r="K43" s="7">
        <f t="shared" si="4"/>
        <v>73.58</v>
      </c>
      <c r="L43" s="7">
        <f t="shared" si="5"/>
        <v>1</v>
      </c>
      <c r="M43" s="7" t="s">
        <v>17</v>
      </c>
    </row>
    <row r="44" spans="1:13">
      <c r="A44" s="5" t="s">
        <v>112</v>
      </c>
      <c r="B44" s="5" t="s">
        <v>110</v>
      </c>
      <c r="C44" s="5" t="s">
        <v>113</v>
      </c>
      <c r="D44" s="5">
        <v>100.5</v>
      </c>
      <c r="E44" s="5">
        <v>94.5</v>
      </c>
      <c r="F44" s="5">
        <v>65</v>
      </c>
      <c r="G44" s="5"/>
      <c r="H44" s="5">
        <v>39</v>
      </c>
      <c r="I44" s="7">
        <v>81.5</v>
      </c>
      <c r="J44" s="7">
        <f t="shared" si="3"/>
        <v>32.6</v>
      </c>
      <c r="K44" s="7">
        <f t="shared" si="4"/>
        <v>71.6</v>
      </c>
      <c r="L44" s="7">
        <f t="shared" si="5"/>
        <v>2</v>
      </c>
      <c r="M44" s="7"/>
    </row>
    <row r="45" spans="1:13">
      <c r="A45" s="5" t="s">
        <v>114</v>
      </c>
      <c r="B45" s="5" t="s">
        <v>115</v>
      </c>
      <c r="C45" s="5" t="s">
        <v>116</v>
      </c>
      <c r="D45" s="5">
        <v>85.5</v>
      </c>
      <c r="E45" s="5">
        <v>128.5</v>
      </c>
      <c r="F45" s="5">
        <v>71.333</v>
      </c>
      <c r="G45" s="5"/>
      <c r="H45" s="5">
        <v>42.8</v>
      </c>
      <c r="I45" s="7">
        <v>81.3</v>
      </c>
      <c r="J45" s="7">
        <f t="shared" si="3"/>
        <v>32.52</v>
      </c>
      <c r="K45" s="7">
        <f t="shared" si="4"/>
        <v>75.32</v>
      </c>
      <c r="L45" s="7">
        <f t="shared" si="5"/>
        <v>1</v>
      </c>
      <c r="M45" s="7" t="s">
        <v>17</v>
      </c>
    </row>
    <row r="46" spans="1:13">
      <c r="A46" s="5" t="s">
        <v>117</v>
      </c>
      <c r="B46" s="5" t="s">
        <v>115</v>
      </c>
      <c r="C46" s="5" t="s">
        <v>118</v>
      </c>
      <c r="D46" s="5">
        <v>93</v>
      </c>
      <c r="E46" s="5">
        <v>109</v>
      </c>
      <c r="F46" s="5">
        <v>67.333</v>
      </c>
      <c r="G46" s="5"/>
      <c r="H46" s="5">
        <v>40.4</v>
      </c>
      <c r="I46" s="7">
        <v>77.9</v>
      </c>
      <c r="J46" s="7">
        <f t="shared" si="3"/>
        <v>31.16</v>
      </c>
      <c r="K46" s="7">
        <f t="shared" si="4"/>
        <v>71.56</v>
      </c>
      <c r="L46" s="7">
        <f t="shared" si="5"/>
        <v>2</v>
      </c>
      <c r="M46" s="7"/>
    </row>
    <row r="47" spans="1:13">
      <c r="A47" s="5" t="s">
        <v>119</v>
      </c>
      <c r="B47" s="5" t="s">
        <v>115</v>
      </c>
      <c r="C47" s="5" t="s">
        <v>120</v>
      </c>
      <c r="D47" s="5">
        <v>91.5</v>
      </c>
      <c r="E47" s="5">
        <v>100.5</v>
      </c>
      <c r="F47" s="5">
        <v>64</v>
      </c>
      <c r="G47" s="5"/>
      <c r="H47" s="5">
        <v>38.4</v>
      </c>
      <c r="I47" s="7">
        <v>76.6</v>
      </c>
      <c r="J47" s="7">
        <f t="shared" si="3"/>
        <v>30.64</v>
      </c>
      <c r="K47" s="7">
        <f t="shared" si="4"/>
        <v>69.04</v>
      </c>
      <c r="L47" s="7">
        <f t="shared" si="5"/>
        <v>3</v>
      </c>
      <c r="M47" s="7"/>
    </row>
    <row r="48" spans="1:13">
      <c r="A48" s="5" t="s">
        <v>121</v>
      </c>
      <c r="B48" s="5" t="s">
        <v>122</v>
      </c>
      <c r="C48" s="5" t="s">
        <v>123</v>
      </c>
      <c r="D48" s="5">
        <v>90</v>
      </c>
      <c r="E48" s="5">
        <v>69.6</v>
      </c>
      <c r="F48" s="5">
        <v>53.2</v>
      </c>
      <c r="G48" s="5"/>
      <c r="H48" s="5">
        <v>31.92</v>
      </c>
      <c r="I48" s="7">
        <v>75.1</v>
      </c>
      <c r="J48" s="7">
        <f t="shared" si="3"/>
        <v>30.04</v>
      </c>
      <c r="K48" s="7">
        <f t="shared" si="4"/>
        <v>61.96</v>
      </c>
      <c r="L48" s="7">
        <f t="shared" si="5"/>
        <v>1</v>
      </c>
      <c r="M48" s="7" t="s">
        <v>17</v>
      </c>
    </row>
    <row r="49" spans="1:13">
      <c r="A49" s="5" t="s">
        <v>124</v>
      </c>
      <c r="B49" s="5" t="s">
        <v>122</v>
      </c>
      <c r="C49" s="5" t="s">
        <v>125</v>
      </c>
      <c r="D49" s="5">
        <v>76.5</v>
      </c>
      <c r="E49" s="5">
        <v>65.9</v>
      </c>
      <c r="F49" s="5">
        <v>47.466</v>
      </c>
      <c r="G49" s="5"/>
      <c r="H49" s="5">
        <v>28.48</v>
      </c>
      <c r="I49" s="7">
        <v>69.3</v>
      </c>
      <c r="J49" s="7">
        <f t="shared" si="3"/>
        <v>27.72</v>
      </c>
      <c r="K49" s="7">
        <f t="shared" si="4"/>
        <v>56.2</v>
      </c>
      <c r="L49" s="7">
        <f t="shared" si="5"/>
        <v>2</v>
      </c>
      <c r="M49" s="7"/>
    </row>
    <row r="50" spans="1:13">
      <c r="A50" s="5" t="s">
        <v>126</v>
      </c>
      <c r="B50" s="5" t="s">
        <v>127</v>
      </c>
      <c r="C50" s="5" t="s">
        <v>128</v>
      </c>
      <c r="D50" s="5">
        <v>98</v>
      </c>
      <c r="E50" s="5">
        <v>84.7</v>
      </c>
      <c r="F50" s="5">
        <v>60.9</v>
      </c>
      <c r="G50" s="5"/>
      <c r="H50" s="5">
        <v>36.54</v>
      </c>
      <c r="I50" s="7">
        <v>75.7</v>
      </c>
      <c r="J50" s="7">
        <f t="shared" si="3"/>
        <v>30.28</v>
      </c>
      <c r="K50" s="7">
        <f t="shared" si="4"/>
        <v>66.82</v>
      </c>
      <c r="L50" s="7">
        <f t="shared" si="5"/>
        <v>1</v>
      </c>
      <c r="M50" s="7" t="s">
        <v>17</v>
      </c>
    </row>
    <row r="51" spans="1:13">
      <c r="A51" s="5" t="s">
        <v>129</v>
      </c>
      <c r="B51" s="5" t="s">
        <v>127</v>
      </c>
      <c r="C51" s="5" t="s">
        <v>130</v>
      </c>
      <c r="D51" s="5">
        <v>80.5</v>
      </c>
      <c r="E51" s="5">
        <v>77.4</v>
      </c>
      <c r="F51" s="5">
        <v>52.633</v>
      </c>
      <c r="G51" s="5"/>
      <c r="H51" s="5">
        <v>31.58</v>
      </c>
      <c r="I51" s="7">
        <v>79.7</v>
      </c>
      <c r="J51" s="7">
        <f>I51*0.4</f>
        <v>31.88</v>
      </c>
      <c r="K51" s="7">
        <f>H51+J51</f>
        <v>63.46</v>
      </c>
      <c r="L51" s="7">
        <f>SUMPRODUCT((B$3:B$52=B51)*(K$3:K$52&gt;K51))+1</f>
        <v>2</v>
      </c>
      <c r="M51" s="7"/>
    </row>
    <row r="52" spans="1:13">
      <c r="A52" s="5" t="s">
        <v>131</v>
      </c>
      <c r="B52" s="5" t="s">
        <v>127</v>
      </c>
      <c r="C52" s="5" t="s">
        <v>132</v>
      </c>
      <c r="D52" s="5">
        <v>98.5</v>
      </c>
      <c r="E52" s="5">
        <v>65.6</v>
      </c>
      <c r="F52" s="5">
        <v>54.7</v>
      </c>
      <c r="G52" s="5"/>
      <c r="H52" s="5">
        <v>32.82</v>
      </c>
      <c r="I52" s="7">
        <v>68.7</v>
      </c>
      <c r="J52" s="7">
        <f>I52*0.4</f>
        <v>27.48</v>
      </c>
      <c r="K52" s="7">
        <f>H52+J52</f>
        <v>60.3</v>
      </c>
      <c r="L52" s="7">
        <f>SUMPRODUCT((B$3:B$52=B52)*(K$3:K$52&gt;K52))+1</f>
        <v>3</v>
      </c>
      <c r="M52" s="7"/>
    </row>
  </sheetData>
  <sheetProtection password="CB05" sheet="1" objects="1"/>
  <sortState ref="A2:N51">
    <sortCondition ref="B2:B51"/>
    <sortCondition ref="K2:K51" descending="1"/>
  </sortState>
  <mergeCells count="1">
    <mergeCell ref="A1:M1"/>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谭艳</dc:creator>
  <dcterms:created xsi:type="dcterms:W3CDTF">2019-11-22T07:33:00Z</dcterms:created>
  <dcterms:modified xsi:type="dcterms:W3CDTF">2019-12-30T03:11:38Z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