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S16" i="1"/>
  <c r="Q16"/>
  <c r="T16" s="1"/>
  <c r="O16"/>
  <c r="N16"/>
  <c r="M16"/>
  <c r="K16"/>
  <c r="S15"/>
  <c r="N15"/>
  <c r="M15"/>
  <c r="K15"/>
  <c r="S14"/>
  <c r="N14"/>
  <c r="M14"/>
  <c r="K14"/>
  <c r="O14" s="1"/>
  <c r="Q14" s="1"/>
  <c r="T14" s="1"/>
  <c r="S13"/>
  <c r="N13"/>
  <c r="M13"/>
  <c r="K13"/>
  <c r="S12"/>
  <c r="O12"/>
  <c r="Q12" s="1"/>
  <c r="T12" s="1"/>
  <c r="N12"/>
  <c r="M12"/>
  <c r="K12"/>
  <c r="S11"/>
  <c r="N11"/>
  <c r="M11"/>
  <c r="K11"/>
  <c r="S7"/>
  <c r="N7"/>
  <c r="M7"/>
  <c r="K7"/>
  <c r="K9"/>
  <c r="M9"/>
  <c r="N9"/>
  <c r="S9"/>
  <c r="S3" i="2"/>
  <c r="S2"/>
  <c r="R3"/>
  <c r="R2"/>
  <c r="S10" i="1"/>
  <c r="S5"/>
  <c r="S6"/>
  <c r="S4"/>
  <c r="S8"/>
  <c r="S3"/>
  <c r="P3" i="2"/>
  <c r="N3"/>
  <c r="M3"/>
  <c r="L3"/>
  <c r="J3"/>
  <c r="P2"/>
  <c r="N2"/>
  <c r="M2"/>
  <c r="L2"/>
  <c r="J2"/>
  <c r="N10" i="1"/>
  <c r="M10"/>
  <c r="K10"/>
  <c r="N8"/>
  <c r="M8"/>
  <c r="K8"/>
  <c r="N4"/>
  <c r="M4"/>
  <c r="K4"/>
  <c r="N6"/>
  <c r="M6"/>
  <c r="K6"/>
  <c r="N5"/>
  <c r="M5"/>
  <c r="K5"/>
  <c r="N3"/>
  <c r="M3"/>
  <c r="K3"/>
  <c r="O11" l="1"/>
  <c r="Q11" s="1"/>
  <c r="T11" s="1"/>
  <c r="O15"/>
  <c r="Q15" s="1"/>
  <c r="T15" s="1"/>
  <c r="O13"/>
  <c r="Q13" s="1"/>
  <c r="T13" s="1"/>
  <c r="O7"/>
  <c r="Q7" s="1"/>
  <c r="T7" s="1"/>
  <c r="O9"/>
  <c r="Q9" s="1"/>
  <c r="T9" s="1"/>
  <c r="O3"/>
  <c r="Q3" s="1"/>
  <c r="T3" s="1"/>
  <c r="O4"/>
  <c r="Q4" s="1"/>
  <c r="T4" s="1"/>
  <c r="O5"/>
  <c r="Q5" s="1"/>
  <c r="T5" s="1"/>
  <c r="O6"/>
  <c r="Q6" s="1"/>
  <c r="T6" s="1"/>
  <c r="O8"/>
  <c r="Q8" s="1"/>
  <c r="T8" s="1"/>
  <c r="O10"/>
  <c r="Q10" s="1"/>
  <c r="T10" s="1"/>
</calcChain>
</file>

<file path=xl/sharedStrings.xml><?xml version="1.0" encoding="utf-8"?>
<sst xmlns="http://schemas.openxmlformats.org/spreadsheetml/2006/main" count="162" uniqueCount="88">
  <si>
    <t>排名</t>
  </si>
  <si>
    <t>姓名</t>
  </si>
  <si>
    <t>性别</t>
  </si>
  <si>
    <t>学历</t>
  </si>
  <si>
    <t>身份证号</t>
  </si>
  <si>
    <t>户籍</t>
  </si>
  <si>
    <t>准考证号</t>
  </si>
  <si>
    <t>职位编码</t>
  </si>
  <si>
    <t>行测</t>
  </si>
  <si>
    <t xml:space="preserve">行测折合后成绩
</t>
  </si>
  <si>
    <t>申论</t>
  </si>
  <si>
    <t xml:space="preserve">申论折合后成绩
</t>
  </si>
  <si>
    <t>总分</t>
  </si>
  <si>
    <t xml:space="preserve">总分折合后成绩
</t>
  </si>
  <si>
    <t>笔试加分</t>
  </si>
  <si>
    <t>胡雪皎</t>
  </si>
  <si>
    <t>女</t>
  </si>
  <si>
    <t>本科</t>
  </si>
  <si>
    <t>500224199607094623</t>
  </si>
  <si>
    <t>3121170703503</t>
  </si>
  <si>
    <t>34017103</t>
  </si>
  <si>
    <t>李芹钊</t>
  </si>
  <si>
    <t>男</t>
  </si>
  <si>
    <t>513227199202032217</t>
  </si>
  <si>
    <t>3121170702824</t>
  </si>
  <si>
    <t>罗丹莉</t>
  </si>
  <si>
    <t>510132199808030024</t>
  </si>
  <si>
    <t>3121170702608</t>
  </si>
  <si>
    <t>潘鑫</t>
  </si>
  <si>
    <t>513226199903050729</t>
  </si>
  <si>
    <t>3121170703411</t>
  </si>
  <si>
    <t>陈国庆</t>
  </si>
  <si>
    <t>513231199409300017</t>
  </si>
  <si>
    <t>3121170703208</t>
  </si>
  <si>
    <t>水金凤</t>
  </si>
  <si>
    <t>513228199805160046</t>
  </si>
  <si>
    <t>3121170703513</t>
  </si>
  <si>
    <t>硕研</t>
  </si>
  <si>
    <t>李珑玉</t>
  </si>
  <si>
    <t>362525199302094532</t>
  </si>
  <si>
    <t>江西省抚州市崇仁县</t>
  </si>
  <si>
    <t>3121170703116</t>
  </si>
  <si>
    <t>34017104</t>
  </si>
  <si>
    <t>李超</t>
  </si>
  <si>
    <t>510727198903200041</t>
  </si>
  <si>
    <t>四川省平武县</t>
  </si>
  <si>
    <t>3121170703521</t>
  </si>
  <si>
    <t>面试成绩</t>
    <phoneticPr fontId="3" type="noConversion"/>
  </si>
  <si>
    <t>笔试最终成绩</t>
    <phoneticPr fontId="3" type="noConversion"/>
  </si>
  <si>
    <t>面试最终成绩</t>
    <phoneticPr fontId="3" type="noConversion"/>
  </si>
  <si>
    <t>面试成绩</t>
    <phoneticPr fontId="3" type="noConversion"/>
  </si>
  <si>
    <t>面试最终成绩</t>
    <phoneticPr fontId="3" type="noConversion"/>
  </si>
  <si>
    <t>最终成绩</t>
    <phoneticPr fontId="3" type="noConversion"/>
  </si>
  <si>
    <t>笔试最终成绩</t>
    <phoneticPr fontId="3" type="noConversion"/>
  </si>
  <si>
    <t xml:space="preserve"> </t>
    <phoneticPr fontId="3" type="noConversion"/>
  </si>
  <si>
    <t>张文婷</t>
  </si>
  <si>
    <t>513226199511081622</t>
  </si>
  <si>
    <t>3121170703009</t>
  </si>
  <si>
    <t>王志尧</t>
  </si>
  <si>
    <t>513229199602050011</t>
  </si>
  <si>
    <t>3121170703225</t>
  </si>
  <si>
    <t>巴木卓玛</t>
  </si>
  <si>
    <t>513232199704231225</t>
  </si>
  <si>
    <t>3121170703030</t>
  </si>
  <si>
    <t>杨文文</t>
  </si>
  <si>
    <t>51322719940507242X</t>
  </si>
  <si>
    <t>3121170702918</t>
  </si>
  <si>
    <t>供波泽旦</t>
  </si>
  <si>
    <t>513232199806082013</t>
  </si>
  <si>
    <t>3121170702917</t>
  </si>
  <si>
    <t>达那泽仁</t>
  </si>
  <si>
    <t>513232199902212711</t>
  </si>
  <si>
    <t>3121170702921</t>
  </si>
  <si>
    <t>序号</t>
    <phoneticPr fontId="3" type="noConversion"/>
  </si>
  <si>
    <t>面试折合成绩</t>
    <phoneticPr fontId="3" type="noConversion"/>
  </si>
  <si>
    <t xml:space="preserve">行测折合成绩
</t>
    <phoneticPr fontId="3" type="noConversion"/>
  </si>
  <si>
    <t xml:space="preserve">申论折合成绩
</t>
    <phoneticPr fontId="3" type="noConversion"/>
  </si>
  <si>
    <t xml:space="preserve">笔试折合成绩
</t>
    <phoneticPr fontId="3" type="noConversion"/>
  </si>
  <si>
    <t>笔试
总成绩</t>
    <phoneticPr fontId="3" type="noConversion"/>
  </si>
  <si>
    <t>总排名</t>
    <phoneticPr fontId="3" type="noConversion"/>
  </si>
  <si>
    <t>招录机关</t>
    <phoneticPr fontId="3" type="noConversion"/>
  </si>
  <si>
    <t>职位名称</t>
    <phoneticPr fontId="3" type="noConversion"/>
  </si>
  <si>
    <t>阿坝州人民检察院</t>
    <phoneticPr fontId="3" type="noConversion"/>
  </si>
  <si>
    <t>壤塘县人民检察院</t>
    <phoneticPr fontId="3" type="noConversion"/>
  </si>
  <si>
    <t>检察辅助人员</t>
    <phoneticPr fontId="3" type="noConversion"/>
  </si>
  <si>
    <t>检察行政人员</t>
    <phoneticPr fontId="3" type="noConversion"/>
  </si>
  <si>
    <t>侦查员</t>
    <phoneticPr fontId="3" type="noConversion"/>
  </si>
  <si>
    <t>2020年阿坝州检察院系统公开考试录用公务员考试总成绩及排名</t>
    <phoneticPr fontId="3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</si>
</sst>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26"/>
      <name val="黑体"/>
      <family val="3"/>
      <charset val="134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0"/>
  <sheetViews>
    <sheetView tabSelected="1" workbookViewId="0">
      <selection activeCell="H17" sqref="H17"/>
    </sheetView>
  </sheetViews>
  <sheetFormatPr defaultColWidth="9" defaultRowHeight="14.25"/>
  <cols>
    <col min="1" max="1" width="4.25" style="1" customWidth="1"/>
    <col min="2" max="2" width="9" style="1" customWidth="1"/>
    <col min="3" max="3" width="5" style="1" customWidth="1"/>
    <col min="4" max="4" width="6" style="1" customWidth="1"/>
    <col min="5" max="5" width="21" customWidth="1"/>
    <col min="6" max="8" width="17" style="1" customWidth="1"/>
    <col min="9" max="9" width="13" style="1" customWidth="1"/>
    <col min="10" max="10" width="7" style="1" customWidth="1"/>
    <col min="11" max="11" width="8" style="1" customWidth="1"/>
    <col min="12" max="12" width="8.375" style="1" customWidth="1"/>
    <col min="13" max="15" width="9" style="1"/>
    <col min="16" max="16" width="5.125" style="1" customWidth="1"/>
    <col min="17" max="17" width="9.375" style="2" customWidth="1"/>
    <col min="18" max="18" width="9" style="1"/>
    <col min="19" max="20" width="14.25" style="1" customWidth="1"/>
    <col min="21" max="21" width="9" style="1"/>
  </cols>
  <sheetData>
    <row r="1" spans="1:21" ht="57.75" customHeight="1">
      <c r="A1" s="19" t="s">
        <v>87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1" ht="40.5">
      <c r="A2" s="6" t="s">
        <v>73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6</v>
      </c>
      <c r="G2" s="6" t="s">
        <v>80</v>
      </c>
      <c r="H2" s="6" t="s">
        <v>81</v>
      </c>
      <c r="I2" s="8" t="s">
        <v>7</v>
      </c>
      <c r="J2" s="8" t="s">
        <v>8</v>
      </c>
      <c r="K2" s="11" t="s">
        <v>75</v>
      </c>
      <c r="L2" s="8" t="s">
        <v>10</v>
      </c>
      <c r="M2" s="11" t="s">
        <v>76</v>
      </c>
      <c r="N2" s="11" t="s">
        <v>78</v>
      </c>
      <c r="O2" s="11" t="s">
        <v>77</v>
      </c>
      <c r="P2" s="11" t="s">
        <v>14</v>
      </c>
      <c r="Q2" s="11" t="s">
        <v>48</v>
      </c>
      <c r="R2" s="13" t="s">
        <v>47</v>
      </c>
      <c r="S2" s="6" t="s">
        <v>74</v>
      </c>
      <c r="T2" s="6" t="s">
        <v>49</v>
      </c>
      <c r="U2" s="6" t="s">
        <v>79</v>
      </c>
    </row>
    <row r="3" spans="1:21">
      <c r="A3" s="6">
        <v>1</v>
      </c>
      <c r="B3" s="9" t="s">
        <v>15</v>
      </c>
      <c r="C3" s="9" t="s">
        <v>16</v>
      </c>
      <c r="D3" s="9" t="s">
        <v>17</v>
      </c>
      <c r="E3" s="9" t="s">
        <v>18</v>
      </c>
      <c r="F3" s="9" t="s">
        <v>19</v>
      </c>
      <c r="G3" s="10" t="s">
        <v>82</v>
      </c>
      <c r="H3" s="10" t="s">
        <v>84</v>
      </c>
      <c r="I3" s="9" t="s">
        <v>20</v>
      </c>
      <c r="J3" s="9">
        <v>74</v>
      </c>
      <c r="K3" s="12">
        <f>J3:J10*0.3</f>
        <v>22.2</v>
      </c>
      <c r="L3" s="9">
        <v>75</v>
      </c>
      <c r="M3" s="12">
        <f>L3:L10*0.3</f>
        <v>22.5</v>
      </c>
      <c r="N3" s="12">
        <f>J3:J10+L3:L10</f>
        <v>149</v>
      </c>
      <c r="O3" s="12">
        <f>K3:K10+M3:M10</f>
        <v>44.7</v>
      </c>
      <c r="P3" s="13"/>
      <c r="Q3" s="11">
        <f>O3:O10+P3:P10</f>
        <v>44.7</v>
      </c>
      <c r="R3" s="13">
        <v>82.2</v>
      </c>
      <c r="S3" s="14">
        <f t="shared" ref="S3:S16" si="0">R3*0.4</f>
        <v>32.880000000000003</v>
      </c>
      <c r="T3" s="23">
        <f t="shared" ref="T3:T16" si="1">Q3+S3</f>
        <v>77.580000000000013</v>
      </c>
      <c r="U3" s="6">
        <v>1</v>
      </c>
    </row>
    <row r="4" spans="1:21">
      <c r="A4" s="6">
        <v>2</v>
      </c>
      <c r="B4" s="9" t="s">
        <v>31</v>
      </c>
      <c r="C4" s="9" t="s">
        <v>22</v>
      </c>
      <c r="D4" s="9" t="s">
        <v>17</v>
      </c>
      <c r="E4" s="9" t="s">
        <v>32</v>
      </c>
      <c r="F4" s="9" t="s">
        <v>33</v>
      </c>
      <c r="G4" s="10" t="s">
        <v>82</v>
      </c>
      <c r="H4" s="10" t="s">
        <v>84</v>
      </c>
      <c r="I4" s="9" t="s">
        <v>20</v>
      </c>
      <c r="J4" s="9">
        <v>68</v>
      </c>
      <c r="K4" s="12">
        <f>J4:J10*0.3</f>
        <v>20.399999999999999</v>
      </c>
      <c r="L4" s="9">
        <v>66</v>
      </c>
      <c r="M4" s="12">
        <f>L4:L10*0.3</f>
        <v>19.8</v>
      </c>
      <c r="N4" s="12">
        <f>J4:J10+L4:L10</f>
        <v>134</v>
      </c>
      <c r="O4" s="12">
        <f>K4:K10+M4:M10</f>
        <v>40.200000000000003</v>
      </c>
      <c r="P4" s="13"/>
      <c r="Q4" s="11">
        <f>O4:O10+P4:P10</f>
        <v>40.200000000000003</v>
      </c>
      <c r="R4" s="13">
        <v>83.8</v>
      </c>
      <c r="S4" s="14">
        <f t="shared" si="0"/>
        <v>33.520000000000003</v>
      </c>
      <c r="T4" s="23">
        <f t="shared" si="1"/>
        <v>73.72</v>
      </c>
      <c r="U4" s="6">
        <v>2</v>
      </c>
    </row>
    <row r="5" spans="1:21">
      <c r="A5" s="6">
        <v>3</v>
      </c>
      <c r="B5" s="10" t="s">
        <v>21</v>
      </c>
      <c r="C5" s="10" t="s">
        <v>22</v>
      </c>
      <c r="D5" s="10" t="s">
        <v>17</v>
      </c>
      <c r="E5" s="10" t="s">
        <v>23</v>
      </c>
      <c r="F5" s="10" t="s">
        <v>24</v>
      </c>
      <c r="G5" s="10" t="s">
        <v>82</v>
      </c>
      <c r="H5" s="10" t="s">
        <v>84</v>
      </c>
      <c r="I5" s="10" t="s">
        <v>20</v>
      </c>
      <c r="J5" s="10">
        <v>64</v>
      </c>
      <c r="K5" s="13">
        <f>J5:J10*0.3</f>
        <v>19.2</v>
      </c>
      <c r="L5" s="10">
        <v>69.5</v>
      </c>
      <c r="M5" s="13">
        <f>L5:L10*0.3</f>
        <v>20.849999999999998</v>
      </c>
      <c r="N5" s="13">
        <f>J5:J10+L5:L10</f>
        <v>133.5</v>
      </c>
      <c r="O5" s="13">
        <f>K5:K10+M5:M10</f>
        <v>40.049999999999997</v>
      </c>
      <c r="P5" s="13">
        <v>1</v>
      </c>
      <c r="Q5" s="11">
        <f>O5:O10+P5:P10</f>
        <v>41.05</v>
      </c>
      <c r="R5" s="13">
        <v>80.599999999999994</v>
      </c>
      <c r="S5" s="14">
        <f t="shared" si="0"/>
        <v>32.24</v>
      </c>
      <c r="T5" s="23">
        <f t="shared" si="1"/>
        <v>73.289999999999992</v>
      </c>
      <c r="U5" s="6">
        <v>3</v>
      </c>
    </row>
    <row r="6" spans="1:21">
      <c r="A6" s="6">
        <v>4</v>
      </c>
      <c r="B6" s="9" t="s">
        <v>28</v>
      </c>
      <c r="C6" s="9" t="s">
        <v>16</v>
      </c>
      <c r="D6" s="9" t="s">
        <v>17</v>
      </c>
      <c r="E6" s="9" t="s">
        <v>29</v>
      </c>
      <c r="F6" s="9" t="s">
        <v>30</v>
      </c>
      <c r="G6" s="10" t="s">
        <v>82</v>
      </c>
      <c r="H6" s="10" t="s">
        <v>84</v>
      </c>
      <c r="I6" s="9" t="s">
        <v>20</v>
      </c>
      <c r="J6" s="9">
        <v>65</v>
      </c>
      <c r="K6" s="12">
        <f>J6:J10*0.3</f>
        <v>19.5</v>
      </c>
      <c r="L6" s="9">
        <v>66.5</v>
      </c>
      <c r="M6" s="12">
        <f>L6:L11*0.3</f>
        <v>19.95</v>
      </c>
      <c r="N6" s="12">
        <f>J6:J11+L6:L11</f>
        <v>131.5</v>
      </c>
      <c r="O6" s="12">
        <f>K6:K11+M6:M11</f>
        <v>39.450000000000003</v>
      </c>
      <c r="P6" s="13">
        <v>1</v>
      </c>
      <c r="Q6" s="11">
        <f>O6:O10+P6:P10</f>
        <v>40.450000000000003</v>
      </c>
      <c r="R6" s="13">
        <v>79.400000000000006</v>
      </c>
      <c r="S6" s="14">
        <f t="shared" si="0"/>
        <v>31.760000000000005</v>
      </c>
      <c r="T6" s="23">
        <f t="shared" si="1"/>
        <v>72.210000000000008</v>
      </c>
      <c r="U6" s="6">
        <v>4</v>
      </c>
    </row>
    <row r="7" spans="1:21">
      <c r="A7" s="6">
        <v>5</v>
      </c>
      <c r="B7" s="10" t="s">
        <v>25</v>
      </c>
      <c r="C7" s="10" t="s">
        <v>16</v>
      </c>
      <c r="D7" s="10" t="s">
        <v>17</v>
      </c>
      <c r="E7" s="10" t="s">
        <v>26</v>
      </c>
      <c r="F7" s="10" t="s">
        <v>27</v>
      </c>
      <c r="G7" s="10" t="s">
        <v>82</v>
      </c>
      <c r="H7" s="10" t="s">
        <v>84</v>
      </c>
      <c r="I7" s="10" t="s">
        <v>20</v>
      </c>
      <c r="J7" s="10">
        <v>68</v>
      </c>
      <c r="K7" s="13">
        <f>J7:J10*0.3</f>
        <v>20.399999999999999</v>
      </c>
      <c r="L7" s="10">
        <v>68.5</v>
      </c>
      <c r="M7" s="13">
        <f>L7:L11*0.3</f>
        <v>20.55</v>
      </c>
      <c r="N7" s="13">
        <f>J7:J11+L7:L11</f>
        <v>136.5</v>
      </c>
      <c r="O7" s="13">
        <f>K7:K11+M7:M11</f>
        <v>40.950000000000003</v>
      </c>
      <c r="P7" s="13"/>
      <c r="Q7" s="11">
        <f>O7:O10+P7:P10</f>
        <v>40.950000000000003</v>
      </c>
      <c r="R7" s="13">
        <v>73.8</v>
      </c>
      <c r="S7" s="14">
        <f t="shared" si="0"/>
        <v>29.52</v>
      </c>
      <c r="T7" s="23">
        <f t="shared" ref="T7" si="2">Q7+S7</f>
        <v>70.47</v>
      </c>
      <c r="U7" s="6">
        <v>5</v>
      </c>
    </row>
    <row r="8" spans="1:21">
      <c r="A8" s="6">
        <v>6</v>
      </c>
      <c r="B8" s="9" t="s">
        <v>34</v>
      </c>
      <c r="C8" s="9" t="s">
        <v>16</v>
      </c>
      <c r="D8" s="9" t="s">
        <v>17</v>
      </c>
      <c r="E8" s="9" t="s">
        <v>35</v>
      </c>
      <c r="F8" s="9" t="s">
        <v>36</v>
      </c>
      <c r="G8" s="10" t="s">
        <v>82</v>
      </c>
      <c r="H8" s="10" t="s">
        <v>84</v>
      </c>
      <c r="I8" s="9" t="s">
        <v>20</v>
      </c>
      <c r="J8" s="9">
        <v>59</v>
      </c>
      <c r="K8" s="12">
        <f>J8:J11*0.3</f>
        <v>17.7</v>
      </c>
      <c r="L8" s="9">
        <v>70.5</v>
      </c>
      <c r="M8" s="12">
        <f>L8:L12*0.3</f>
        <v>21.15</v>
      </c>
      <c r="N8" s="12">
        <f>J8:J12+L8:L12</f>
        <v>129.5</v>
      </c>
      <c r="O8" s="12">
        <f>K8:K12+M8:M12</f>
        <v>38.849999999999994</v>
      </c>
      <c r="P8" s="13">
        <v>1</v>
      </c>
      <c r="Q8" s="11">
        <f>O8:O11+P8:P11</f>
        <v>39.849999999999994</v>
      </c>
      <c r="R8" s="13">
        <v>79.400000000000006</v>
      </c>
      <c r="S8" s="14">
        <f t="shared" si="0"/>
        <v>31.760000000000005</v>
      </c>
      <c r="T8" s="23">
        <f t="shared" si="1"/>
        <v>71.61</v>
      </c>
      <c r="U8" s="6">
        <v>6</v>
      </c>
    </row>
    <row r="9" spans="1:21">
      <c r="A9" s="6">
        <v>7</v>
      </c>
      <c r="B9" s="9" t="s">
        <v>38</v>
      </c>
      <c r="C9" s="9" t="s">
        <v>22</v>
      </c>
      <c r="D9" s="9" t="s">
        <v>17</v>
      </c>
      <c r="E9" s="9" t="s">
        <v>39</v>
      </c>
      <c r="F9" s="9" t="s">
        <v>41</v>
      </c>
      <c r="G9" s="10" t="s">
        <v>82</v>
      </c>
      <c r="H9" s="10" t="s">
        <v>85</v>
      </c>
      <c r="I9" s="9" t="s">
        <v>42</v>
      </c>
      <c r="J9" s="9">
        <v>68</v>
      </c>
      <c r="K9" s="12">
        <f>J1:J10*0.3</f>
        <v>20.399999999999999</v>
      </c>
      <c r="L9" s="9">
        <v>62.5</v>
      </c>
      <c r="M9" s="12">
        <f>L1:L10*0.3</f>
        <v>18.75</v>
      </c>
      <c r="N9" s="12">
        <f>J1:J10+L1:L10</f>
        <v>130.5</v>
      </c>
      <c r="O9" s="12">
        <f>K1:K10+M1:M10</f>
        <v>39.15</v>
      </c>
      <c r="P9" s="12"/>
      <c r="Q9" s="11">
        <f>O1:O10+P1:P10</f>
        <v>39.15</v>
      </c>
      <c r="R9" s="13">
        <v>80.599999999999994</v>
      </c>
      <c r="S9" s="14">
        <f t="shared" si="0"/>
        <v>32.24</v>
      </c>
      <c r="T9" s="23">
        <f t="shared" si="1"/>
        <v>71.39</v>
      </c>
      <c r="U9" s="6">
        <v>1</v>
      </c>
    </row>
    <row r="10" spans="1:21">
      <c r="A10" s="6">
        <v>8</v>
      </c>
      <c r="B10" s="9" t="s">
        <v>43</v>
      </c>
      <c r="C10" s="9" t="s">
        <v>16</v>
      </c>
      <c r="D10" s="9" t="s">
        <v>37</v>
      </c>
      <c r="E10" s="9" t="s">
        <v>44</v>
      </c>
      <c r="F10" s="9" t="s">
        <v>46</v>
      </c>
      <c r="G10" s="10" t="s">
        <v>82</v>
      </c>
      <c r="H10" s="10" t="s">
        <v>85</v>
      </c>
      <c r="I10" s="9" t="s">
        <v>42</v>
      </c>
      <c r="J10" s="9">
        <v>61</v>
      </c>
      <c r="K10" s="12">
        <f>J1:J10*0.3</f>
        <v>18.3</v>
      </c>
      <c r="L10" s="9">
        <v>68.5</v>
      </c>
      <c r="M10" s="12">
        <f>L1:L10*0.3</f>
        <v>20.55</v>
      </c>
      <c r="N10" s="12">
        <f>J1:J10+L1:L10</f>
        <v>129.5</v>
      </c>
      <c r="O10" s="12">
        <f>K1:K10+M1:M10</f>
        <v>38.85</v>
      </c>
      <c r="P10" s="13"/>
      <c r="Q10" s="11">
        <f>O1:O10+P1:P10</f>
        <v>38.85</v>
      </c>
      <c r="R10" s="13">
        <v>76.599999999999994</v>
      </c>
      <c r="S10" s="14">
        <f t="shared" si="0"/>
        <v>30.64</v>
      </c>
      <c r="T10" s="23">
        <f t="shared" si="1"/>
        <v>69.490000000000009</v>
      </c>
      <c r="U10" s="6">
        <v>2</v>
      </c>
    </row>
    <row r="11" spans="1:21">
      <c r="A11" s="6">
        <v>9</v>
      </c>
      <c r="B11" s="21" t="s">
        <v>55</v>
      </c>
      <c r="C11" s="21" t="s">
        <v>16</v>
      </c>
      <c r="D11" s="21" t="s">
        <v>17</v>
      </c>
      <c r="E11" s="21" t="s">
        <v>56</v>
      </c>
      <c r="F11" s="21" t="s">
        <v>57</v>
      </c>
      <c r="G11" s="21" t="s">
        <v>83</v>
      </c>
      <c r="H11" s="21" t="s">
        <v>86</v>
      </c>
      <c r="I11" s="6">
        <v>34017105</v>
      </c>
      <c r="J11" s="21">
        <v>64</v>
      </c>
      <c r="K11" s="6">
        <f t="shared" ref="K11:K16" si="3">J11:J16*0.3</f>
        <v>19.2</v>
      </c>
      <c r="L11" s="21">
        <v>67</v>
      </c>
      <c r="M11" s="6">
        <f t="shared" ref="M11:M16" si="4">L11:L16*0.3</f>
        <v>20.099999999999998</v>
      </c>
      <c r="N11" s="6">
        <f t="shared" ref="N11:O16" si="5">J11:J16+L11:L16</f>
        <v>131</v>
      </c>
      <c r="O11" s="6">
        <f t="shared" si="5"/>
        <v>39.299999999999997</v>
      </c>
      <c r="P11" s="6">
        <v>1</v>
      </c>
      <c r="Q11" s="7">
        <f t="shared" ref="Q11:Q16" si="6">O11:O16+P11:P16</f>
        <v>40.299999999999997</v>
      </c>
      <c r="R11" s="6">
        <v>80.8</v>
      </c>
      <c r="S11" s="7">
        <f t="shared" si="0"/>
        <v>32.32</v>
      </c>
      <c r="T11" s="24">
        <f t="shared" si="1"/>
        <v>72.62</v>
      </c>
      <c r="U11" s="6">
        <v>1</v>
      </c>
    </row>
    <row r="12" spans="1:21">
      <c r="A12" s="6">
        <v>10</v>
      </c>
      <c r="B12" s="21" t="s">
        <v>58</v>
      </c>
      <c r="C12" s="21" t="s">
        <v>22</v>
      </c>
      <c r="D12" s="21" t="s">
        <v>17</v>
      </c>
      <c r="E12" s="21" t="s">
        <v>59</v>
      </c>
      <c r="F12" s="21" t="s">
        <v>60</v>
      </c>
      <c r="G12" s="21" t="s">
        <v>83</v>
      </c>
      <c r="H12" s="21" t="s">
        <v>86</v>
      </c>
      <c r="I12" s="6">
        <v>34017105</v>
      </c>
      <c r="J12" s="21">
        <v>62</v>
      </c>
      <c r="K12" s="6">
        <f t="shared" si="3"/>
        <v>18.599999999999998</v>
      </c>
      <c r="L12" s="21">
        <v>69.5</v>
      </c>
      <c r="M12" s="6">
        <f t="shared" si="4"/>
        <v>20.849999999999998</v>
      </c>
      <c r="N12" s="6">
        <f t="shared" si="5"/>
        <v>131.5</v>
      </c>
      <c r="O12" s="6">
        <f t="shared" si="5"/>
        <v>39.449999999999996</v>
      </c>
      <c r="P12" s="6">
        <v>1</v>
      </c>
      <c r="Q12" s="7">
        <f t="shared" si="6"/>
        <v>40.449999999999996</v>
      </c>
      <c r="R12" s="6">
        <v>77.2</v>
      </c>
      <c r="S12" s="7">
        <f t="shared" si="0"/>
        <v>30.880000000000003</v>
      </c>
      <c r="T12" s="24">
        <f t="shared" si="1"/>
        <v>71.33</v>
      </c>
      <c r="U12" s="6">
        <v>2</v>
      </c>
    </row>
    <row r="13" spans="1:21">
      <c r="A13" s="6">
        <v>11</v>
      </c>
      <c r="B13" s="21" t="s">
        <v>61</v>
      </c>
      <c r="C13" s="21" t="s">
        <v>16</v>
      </c>
      <c r="D13" s="21" t="s">
        <v>17</v>
      </c>
      <c r="E13" s="21" t="s">
        <v>62</v>
      </c>
      <c r="F13" s="21" t="s">
        <v>63</v>
      </c>
      <c r="G13" s="21" t="s">
        <v>83</v>
      </c>
      <c r="H13" s="21" t="s">
        <v>86</v>
      </c>
      <c r="I13" s="6">
        <v>34017105</v>
      </c>
      <c r="J13" s="21">
        <v>62</v>
      </c>
      <c r="K13" s="6">
        <f t="shared" si="3"/>
        <v>18.599999999999998</v>
      </c>
      <c r="L13" s="21">
        <v>67</v>
      </c>
      <c r="M13" s="6">
        <f t="shared" si="4"/>
        <v>20.099999999999998</v>
      </c>
      <c r="N13" s="6">
        <f t="shared" si="5"/>
        <v>129</v>
      </c>
      <c r="O13" s="6">
        <f t="shared" si="5"/>
        <v>38.699999999999996</v>
      </c>
      <c r="P13" s="6">
        <v>1</v>
      </c>
      <c r="Q13" s="7">
        <f t="shared" si="6"/>
        <v>39.699999999999996</v>
      </c>
      <c r="R13" s="6">
        <v>78.8</v>
      </c>
      <c r="S13" s="7">
        <f t="shared" si="0"/>
        <v>31.52</v>
      </c>
      <c r="T13" s="23">
        <f t="shared" si="1"/>
        <v>71.22</v>
      </c>
      <c r="U13" s="6">
        <v>3</v>
      </c>
    </row>
    <row r="14" spans="1:21">
      <c r="A14" s="6">
        <v>12</v>
      </c>
      <c r="B14" s="21" t="s">
        <v>64</v>
      </c>
      <c r="C14" s="21" t="s">
        <v>16</v>
      </c>
      <c r="D14" s="21" t="s">
        <v>17</v>
      </c>
      <c r="E14" s="21" t="s">
        <v>65</v>
      </c>
      <c r="F14" s="21" t="s">
        <v>66</v>
      </c>
      <c r="G14" s="21" t="s">
        <v>83</v>
      </c>
      <c r="H14" s="21" t="s">
        <v>86</v>
      </c>
      <c r="I14" s="6">
        <v>34017105</v>
      </c>
      <c r="J14" s="21">
        <v>57</v>
      </c>
      <c r="K14" s="6">
        <f t="shared" si="3"/>
        <v>17.099999999999998</v>
      </c>
      <c r="L14" s="21">
        <v>70.5</v>
      </c>
      <c r="M14" s="6">
        <f t="shared" si="4"/>
        <v>21.15</v>
      </c>
      <c r="N14" s="6">
        <f t="shared" si="5"/>
        <v>127.5</v>
      </c>
      <c r="O14" s="6">
        <f t="shared" si="5"/>
        <v>38.25</v>
      </c>
      <c r="P14" s="22"/>
      <c r="Q14" s="7">
        <f t="shared" si="6"/>
        <v>38.25</v>
      </c>
      <c r="R14" s="6">
        <v>76.8</v>
      </c>
      <c r="S14" s="7">
        <f t="shared" si="0"/>
        <v>30.72</v>
      </c>
      <c r="T14" s="23">
        <f t="shared" si="1"/>
        <v>68.97</v>
      </c>
      <c r="U14" s="6">
        <v>4</v>
      </c>
    </row>
    <row r="15" spans="1:21">
      <c r="A15" s="6">
        <v>13</v>
      </c>
      <c r="B15" s="21" t="s">
        <v>67</v>
      </c>
      <c r="C15" s="21" t="s">
        <v>22</v>
      </c>
      <c r="D15" s="21" t="s">
        <v>17</v>
      </c>
      <c r="E15" s="21" t="s">
        <v>68</v>
      </c>
      <c r="F15" s="21" t="s">
        <v>69</v>
      </c>
      <c r="G15" s="21" t="s">
        <v>83</v>
      </c>
      <c r="H15" s="21" t="s">
        <v>86</v>
      </c>
      <c r="I15" s="6">
        <v>34017105</v>
      </c>
      <c r="J15" s="21">
        <v>63</v>
      </c>
      <c r="K15" s="6">
        <f t="shared" si="3"/>
        <v>18.899999999999999</v>
      </c>
      <c r="L15" s="21">
        <v>63</v>
      </c>
      <c r="M15" s="6">
        <f t="shared" si="4"/>
        <v>18.899999999999999</v>
      </c>
      <c r="N15" s="6">
        <f t="shared" si="5"/>
        <v>126</v>
      </c>
      <c r="O15" s="6">
        <f t="shared" si="5"/>
        <v>37.799999999999997</v>
      </c>
      <c r="P15" s="6"/>
      <c r="Q15" s="7">
        <f t="shared" si="6"/>
        <v>37.799999999999997</v>
      </c>
      <c r="R15" s="6">
        <v>73.400000000000006</v>
      </c>
      <c r="S15" s="7">
        <f t="shared" si="0"/>
        <v>29.360000000000003</v>
      </c>
      <c r="T15" s="23">
        <f t="shared" si="1"/>
        <v>67.16</v>
      </c>
      <c r="U15" s="6">
        <v>5</v>
      </c>
    </row>
    <row r="16" spans="1:21">
      <c r="A16" s="6">
        <v>14</v>
      </c>
      <c r="B16" s="21" t="s">
        <v>70</v>
      </c>
      <c r="C16" s="21" t="s">
        <v>22</v>
      </c>
      <c r="D16" s="21" t="s">
        <v>17</v>
      </c>
      <c r="E16" s="21" t="s">
        <v>71</v>
      </c>
      <c r="F16" s="21" t="s">
        <v>72</v>
      </c>
      <c r="G16" s="21" t="s">
        <v>83</v>
      </c>
      <c r="H16" s="21" t="s">
        <v>86</v>
      </c>
      <c r="I16" s="6">
        <v>34017105</v>
      </c>
      <c r="J16" s="21">
        <v>62</v>
      </c>
      <c r="K16" s="6">
        <f t="shared" si="3"/>
        <v>18.599999999999998</v>
      </c>
      <c r="L16" s="21">
        <v>65.5</v>
      </c>
      <c r="M16" s="6">
        <f t="shared" si="4"/>
        <v>19.649999999999999</v>
      </c>
      <c r="N16" s="6">
        <f t="shared" si="5"/>
        <v>127.5</v>
      </c>
      <c r="O16" s="6">
        <f t="shared" si="5"/>
        <v>38.25</v>
      </c>
      <c r="P16" s="22"/>
      <c r="Q16" s="7">
        <f t="shared" si="6"/>
        <v>38.25</v>
      </c>
      <c r="R16" s="6">
        <v>72</v>
      </c>
      <c r="S16" s="7">
        <f t="shared" si="0"/>
        <v>28.8</v>
      </c>
      <c r="T16" s="23">
        <f t="shared" si="1"/>
        <v>67.05</v>
      </c>
      <c r="U16" s="6">
        <v>6</v>
      </c>
    </row>
    <row r="20" spans="9:9">
      <c r="I20" s="1" t="s">
        <v>54</v>
      </c>
    </row>
  </sheetData>
  <sortState ref="A3:V95">
    <sortCondition descending="1" ref="T2"/>
  </sortState>
  <mergeCells count="1">
    <mergeCell ref="A1:T1"/>
  </mergeCells>
  <phoneticPr fontId="3" type="noConversion"/>
  <pageMargins left="0.75" right="0.75" top="1" bottom="1" header="0.51111111111111096" footer="0.51111111111111096"/>
  <pageSetup paperSize="9" scale="7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"/>
  <sheetViews>
    <sheetView workbookViewId="0">
      <selection activeCell="J26" sqref="J26"/>
    </sheetView>
  </sheetViews>
  <sheetFormatPr defaultColWidth="9" defaultRowHeight="14.25"/>
  <cols>
    <col min="5" max="5" width="18.875" customWidth="1"/>
    <col min="6" max="6" width="14.875" customWidth="1"/>
    <col min="7" max="7" width="16" customWidth="1"/>
    <col min="8" max="8" width="9.875" customWidth="1"/>
    <col min="17" max="17" width="12.125" style="1" customWidth="1"/>
    <col min="18" max="18" width="14" style="1" customWidth="1"/>
    <col min="19" max="19" width="9" style="1"/>
  </cols>
  <sheetData>
    <row r="1" spans="1:19" ht="4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1" t="s">
        <v>14</v>
      </c>
      <c r="P1" s="16" t="s">
        <v>53</v>
      </c>
      <c r="Q1" s="15" t="s">
        <v>50</v>
      </c>
      <c r="R1" s="17" t="s">
        <v>51</v>
      </c>
      <c r="S1" s="15" t="s">
        <v>52</v>
      </c>
    </row>
    <row r="2" spans="1:19" ht="27">
      <c r="A2" s="1">
        <v>1</v>
      </c>
      <c r="B2" s="3" t="s">
        <v>38</v>
      </c>
      <c r="C2" s="3" t="s">
        <v>22</v>
      </c>
      <c r="D2" s="3" t="s">
        <v>17</v>
      </c>
      <c r="E2" s="3" t="s">
        <v>39</v>
      </c>
      <c r="F2" s="4" t="s">
        <v>40</v>
      </c>
      <c r="G2" s="3" t="s">
        <v>41</v>
      </c>
      <c r="H2" s="3" t="s">
        <v>42</v>
      </c>
      <c r="I2" s="3">
        <v>68</v>
      </c>
      <c r="J2" s="5">
        <f>I2:I92*0.3</f>
        <v>20.399999999999999</v>
      </c>
      <c r="K2" s="3">
        <v>62.5</v>
      </c>
      <c r="L2" s="5">
        <f>K2:K93*0.3</f>
        <v>18.75</v>
      </c>
      <c r="M2" s="5">
        <f>I2:I93+K2:K93</f>
        <v>130.5</v>
      </c>
      <c r="N2" s="5">
        <f>J2:J93+L2:L93</f>
        <v>39.15</v>
      </c>
      <c r="O2" s="1"/>
      <c r="P2" s="5">
        <f>N2:N92+O2:O92</f>
        <v>39.15</v>
      </c>
      <c r="Q2" s="1">
        <v>80.599999999999994</v>
      </c>
      <c r="R2" s="1">
        <f>Q2*0.4</f>
        <v>32.24</v>
      </c>
      <c r="S2" s="18">
        <f>P2+R2</f>
        <v>71.39</v>
      </c>
    </row>
    <row r="3" spans="1:19" ht="21.75" customHeight="1">
      <c r="A3" s="1">
        <v>2</v>
      </c>
      <c r="B3" s="3" t="s">
        <v>43</v>
      </c>
      <c r="C3" s="3" t="s">
        <v>16</v>
      </c>
      <c r="D3" s="3" t="s">
        <v>37</v>
      </c>
      <c r="E3" s="3" t="s">
        <v>44</v>
      </c>
      <c r="F3" s="4" t="s">
        <v>45</v>
      </c>
      <c r="G3" s="3" t="s">
        <v>46</v>
      </c>
      <c r="H3" s="3" t="s">
        <v>42</v>
      </c>
      <c r="I3" s="3">
        <v>61</v>
      </c>
      <c r="J3" s="5">
        <f>I3:I93*0.3</f>
        <v>18.3</v>
      </c>
      <c r="K3" s="3">
        <v>68.5</v>
      </c>
      <c r="L3" s="5">
        <f>K3:K94*0.3</f>
        <v>20.55</v>
      </c>
      <c r="M3" s="5">
        <f>I3:I94+K3:K94</f>
        <v>129.5</v>
      </c>
      <c r="N3" s="5">
        <f>J3:J94+L3:L94</f>
        <v>38.85</v>
      </c>
      <c r="O3" s="1"/>
      <c r="P3" s="5">
        <f>N3:N93+O3:O93</f>
        <v>38.85</v>
      </c>
      <c r="Q3" s="1">
        <v>76.599999999999994</v>
      </c>
      <c r="R3" s="1">
        <f>Q3*0.4</f>
        <v>30.64</v>
      </c>
      <c r="S3" s="1">
        <f>P3+R3</f>
        <v>69.490000000000009</v>
      </c>
    </row>
  </sheetData>
  <phoneticPr fontId="3" type="noConversion"/>
  <pageMargins left="0.75" right="0.75" top="1" bottom="1" header="0.51111111111111096" footer="0.511111111111110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1111111111111096" footer="0.511111111111110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vip</cp:lastModifiedBy>
  <cp:revision>1</cp:revision>
  <dcterms:created xsi:type="dcterms:W3CDTF">2021-01-13T07:01:12Z</dcterms:created>
  <dcterms:modified xsi:type="dcterms:W3CDTF">2021-02-01T07:19:45Z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