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Sheet1!$A$1:$L$27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<sst xmlns="http://schemas.openxmlformats.org/spreadsheetml/2006/main" count="191" uniqueCount="115">
  <si>
    <t>攀枝花市2020年下半年政法系统公开考试录用公务员体检人员名单</t>
  </si>
  <si>
    <t>序号</t>
  </si>
  <si>
    <t>姓名</t>
  </si>
  <si>
    <t>性别</t>
  </si>
  <si>
    <t>准考证号</t>
  </si>
  <si>
    <t>报考单位</t>
  </si>
  <si>
    <t>报考职位</t>
  </si>
  <si>
    <t>职位
编码</t>
  </si>
  <si>
    <t>考录
名额</t>
  </si>
  <si>
    <t>笔试折合
总成绩</t>
  </si>
  <si>
    <t>面试折合
成绩</t>
  </si>
  <si>
    <t>考试
总成绩</t>
  </si>
  <si>
    <t>职位
排名</t>
  </si>
  <si>
    <t>张卓</t>
  </si>
  <si>
    <t>男</t>
  </si>
  <si>
    <t>3121030105703</t>
  </si>
  <si>
    <t>攀枝花市
中级人民法院</t>
  </si>
  <si>
    <t>法官助理</t>
  </si>
  <si>
    <t>33003041</t>
  </si>
  <si>
    <t>32.4</t>
  </si>
  <si>
    <t>赵磊</t>
  </si>
  <si>
    <t>3121030105718</t>
  </si>
  <si>
    <t>33.2</t>
  </si>
  <si>
    <t>罗琼</t>
  </si>
  <si>
    <t>女</t>
  </si>
  <si>
    <t>3121030105722</t>
  </si>
  <si>
    <t>攀枝花市
西区人民法院</t>
  </si>
  <si>
    <t>司法行政人员</t>
  </si>
  <si>
    <t>33003042</t>
  </si>
  <si>
    <t>32.16</t>
  </si>
  <si>
    <t>张郗宸</t>
  </si>
  <si>
    <t>3121030106025</t>
  </si>
  <si>
    <t>米易县人民法院</t>
  </si>
  <si>
    <t>33003043</t>
  </si>
  <si>
    <t>32.24</t>
  </si>
  <si>
    <t>赵敏</t>
  </si>
  <si>
    <t>3121030105914</t>
  </si>
  <si>
    <t>28.8</t>
  </si>
  <si>
    <t>陈胤吉</t>
  </si>
  <si>
    <t>3121030105713</t>
  </si>
  <si>
    <t>司法行政人员（会计）</t>
  </si>
  <si>
    <t>33003044</t>
  </si>
  <si>
    <t>30.56</t>
  </si>
  <si>
    <t>窦佳鑫</t>
  </si>
  <si>
    <t>3121030104410</t>
  </si>
  <si>
    <t>盐边县人民法院</t>
  </si>
  <si>
    <t>33003045</t>
  </si>
  <si>
    <t>32.08</t>
  </si>
  <si>
    <t>侯欣</t>
  </si>
  <si>
    <t>3121030105319</t>
  </si>
  <si>
    <t>攀枝花市
人民检察院</t>
  </si>
  <si>
    <t>检察官助理</t>
  </si>
  <si>
    <t>34003021</t>
  </si>
  <si>
    <t>1</t>
  </si>
  <si>
    <t>李曦林</t>
  </si>
  <si>
    <t>3121030105119</t>
  </si>
  <si>
    <t>31.6</t>
  </si>
  <si>
    <t>2</t>
  </si>
  <si>
    <t>刘鹏</t>
  </si>
  <si>
    <t>3121030104704</t>
  </si>
  <si>
    <t>攀枝花市
东区人民检察院</t>
  </si>
  <si>
    <t>侦查员</t>
  </si>
  <si>
    <t>34003022</t>
  </si>
  <si>
    <t>叶冬梅</t>
  </si>
  <si>
    <t>3121030104902</t>
  </si>
  <si>
    <t>31.92</t>
  </si>
  <si>
    <t>晏旺</t>
  </si>
  <si>
    <t>3121030104424</t>
  </si>
  <si>
    <t>米易县人民检察院</t>
  </si>
  <si>
    <t>34003023</t>
  </si>
  <si>
    <t>31.52</t>
  </si>
  <si>
    <t>金洪维</t>
  </si>
  <si>
    <t>3121030105128</t>
  </si>
  <si>
    <t>34003024</t>
  </si>
  <si>
    <t>刘畅</t>
  </si>
  <si>
    <t>3121030103109</t>
  </si>
  <si>
    <t>攀枝花市公安局</t>
  </si>
  <si>
    <t>执法勤务一</t>
  </si>
  <si>
    <t>43003001</t>
  </si>
  <si>
    <t>何金涛</t>
  </si>
  <si>
    <t>3121030102225</t>
  </si>
  <si>
    <t>张平林</t>
  </si>
  <si>
    <t>3121030101706</t>
  </si>
  <si>
    <t>3</t>
  </si>
  <si>
    <t>章峻玮</t>
  </si>
  <si>
    <t>3121030103429</t>
  </si>
  <si>
    <t>4</t>
  </si>
  <si>
    <t>黄万锦</t>
  </si>
  <si>
    <t>3121030100407</t>
  </si>
  <si>
    <t>执法勤务二</t>
  </si>
  <si>
    <t>43003002</t>
  </si>
  <si>
    <t>段浩宇</t>
  </si>
  <si>
    <t>3121030103819</t>
  </si>
  <si>
    <t>执法勤务三</t>
  </si>
  <si>
    <t>43003003</t>
  </si>
  <si>
    <t>甘罗</t>
  </si>
  <si>
    <t>3121030100212</t>
  </si>
  <si>
    <t>袁冯月</t>
  </si>
  <si>
    <t>3121030103120</t>
  </si>
  <si>
    <t>执法勤务四</t>
  </si>
  <si>
    <t>43003004</t>
  </si>
  <si>
    <t>范智攀</t>
  </si>
  <si>
    <t>3121030103608</t>
  </si>
  <si>
    <t>执法勤务五</t>
  </si>
  <si>
    <t>43003005</t>
  </si>
  <si>
    <t>蔡重馨</t>
  </si>
  <si>
    <t>3121030102216</t>
  </si>
  <si>
    <t>邓榴</t>
  </si>
  <si>
    <t>3121030104514</t>
  </si>
  <si>
    <t>攀枝花市
东区司法局</t>
  </si>
  <si>
    <t>司法助理员</t>
  </si>
  <si>
    <t>31003011</t>
  </si>
  <si>
    <t>杨聪花</t>
  </si>
  <si>
    <t>3121030105909</t>
  </si>
  <si>
    <t>米易县司法局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</si>
</sst>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9"/>
      <color theme="1"/>
      <name val="方正小标宋_GBK"/>
      <charset val="134"/>
    </font>
    <font>
      <sz val="14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1"/>
      <color theme="1"/>
      <name val="Times New Roman"/>
      <charset val="0"/>
    </font>
    <font>
      <sz val="11"/>
      <name val="方正仿宋_GBK"/>
      <charset val="134"/>
    </font>
    <font>
      <sz val="11"/>
      <name val="Times New Roman"/>
      <charset val="0"/>
    </font>
    <font>
      <sz val="11"/>
      <name val="方正仿宋_GBK"/>
      <charset val="0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0" fillId="2" borderId="2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4635;&#25104;&#32489;&#21450;&#32508;&#21512;&#25490;&#21517;\&#25856;&#26525;&#33457;&#27861;&#38498;&#24635;&#25104;&#32489;&#21450;&#25490;&#215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4635;&#25104;&#32489;&#21450;&#32508;&#21512;&#25490;&#21517;\&#25856;&#26525;&#33457;&#24066;&#26816;&#23519;&#31995;&#32479;&#24635;&#25104;&#32489;&#21450;&#25490;&#215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DELL\Desktop\&#24037;&#20316;&#31807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0844;&#21153;&#21592;&#20108;&#31185;\&#20844;&#21153;&#21592;&#25307;&#24405;\2020&#24180;\&#19979;&#21322;&#24180;&#20844;&#25307;\&#24635;&#25104;&#32489;&#21450;&#32508;&#21512;&#25490;&#21517;\&#25856;&#26525;&#33457;&#27861;&#38498;&#24635;&#25104;&#32489;&#21450;&#25490;&#215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N3" t="str">
            <v>81.00</v>
          </cell>
        </row>
        <row r="4">
          <cell r="N4" t="str">
            <v>83.00</v>
          </cell>
        </row>
        <row r="5">
          <cell r="N5" t="str">
            <v>80.40</v>
          </cell>
        </row>
        <row r="6">
          <cell r="N6" t="str">
            <v>80.60</v>
          </cell>
        </row>
        <row r="7">
          <cell r="N7" t="str">
            <v>76.40</v>
          </cell>
        </row>
        <row r="8">
          <cell r="N8" t="str">
            <v>80.20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J3">
            <v>83</v>
          </cell>
          <cell r="K3">
            <v>70.5</v>
          </cell>
        </row>
        <row r="3">
          <cell r="O3" t="str">
            <v>80.60</v>
          </cell>
        </row>
        <row r="4">
          <cell r="J4">
            <v>75</v>
          </cell>
          <cell r="K4">
            <v>70.5</v>
          </cell>
        </row>
        <row r="4">
          <cell r="O4" t="str">
            <v>79.00</v>
          </cell>
        </row>
        <row r="5">
          <cell r="J5">
            <v>73</v>
          </cell>
          <cell r="K5">
            <v>67.5</v>
          </cell>
        </row>
        <row r="5">
          <cell r="O5" t="str">
            <v>80.60</v>
          </cell>
        </row>
        <row r="6">
          <cell r="J6">
            <v>64</v>
          </cell>
          <cell r="K6">
            <v>71.5</v>
          </cell>
        </row>
        <row r="6">
          <cell r="O6" t="str">
            <v>79.80</v>
          </cell>
        </row>
        <row r="7">
          <cell r="J7">
            <v>75</v>
          </cell>
          <cell r="K7">
            <v>67.5</v>
          </cell>
        </row>
        <row r="7">
          <cell r="O7" t="str">
            <v>78.80</v>
          </cell>
        </row>
        <row r="8">
          <cell r="J8">
            <v>68</v>
          </cell>
          <cell r="K8">
            <v>72</v>
          </cell>
        </row>
        <row r="8">
          <cell r="O8" t="str">
            <v>80.60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0">
          <cell r="D10" t="str">
            <v>80.20</v>
          </cell>
        </row>
        <row r="11">
          <cell r="D11" t="str">
            <v>76.20</v>
          </cell>
        </row>
        <row r="12">
          <cell r="D12" t="str">
            <v>77.00</v>
          </cell>
        </row>
        <row r="13">
          <cell r="D13" t="str">
            <v>78.20</v>
          </cell>
        </row>
        <row r="14">
          <cell r="D14" t="str">
            <v>70.00</v>
          </cell>
        </row>
        <row r="15">
          <cell r="D15" t="str">
            <v>76.80</v>
          </cell>
        </row>
        <row r="16">
          <cell r="D16" t="str">
            <v>80.40</v>
          </cell>
        </row>
        <row r="17">
          <cell r="D17" t="str">
            <v>76.00</v>
          </cell>
        </row>
        <row r="18">
          <cell r="D18" t="str">
            <v>77.20</v>
          </cell>
        </row>
        <row r="19">
          <cell r="D19" t="str">
            <v>74.20</v>
          </cell>
        </row>
        <row r="21">
          <cell r="D21" t="str">
            <v>79.60</v>
          </cell>
        </row>
        <row r="22">
          <cell r="D22" t="str">
            <v>71.00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3">
          <cell r="M13" t="str">
            <v>72.00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10" workbookViewId="0">
      <selection activeCell="C17" sqref="C17"/>
    </sheetView>
  </sheetViews>
  <sheetFormatPr defaultColWidth="9" defaultRowHeight="13.5"/>
  <cols>
    <col min="1" max="1" width="6.25" style="5" customWidth="1"/>
    <col min="2" max="2" width="8.5" customWidth="1"/>
    <col min="3" max="3" width="5" customWidth="1"/>
    <col min="4" max="4" width="15.625" customWidth="1"/>
    <col min="5" max="5" width="17.625" customWidth="1"/>
    <col min="6" max="6" width="15.125" customWidth="1"/>
    <col min="7" max="7" width="11.75"/>
    <col min="8" max="8" width="9" style="5"/>
    <col min="9" max="9" width="12.875" style="5" customWidth="1"/>
    <col min="10" max="10" width="12.625" customWidth="1"/>
    <col min="11" max="11" width="9" style="5"/>
    <col min="12" max="12" width="9" style="6"/>
  </cols>
  <sheetData>
    <row r="1" ht="44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7.5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35" customHeight="1" spans="1:12">
      <c r="A3" s="10">
        <v>1</v>
      </c>
      <c r="B3" s="11" t="s">
        <v>13</v>
      </c>
      <c r="C3" s="11" t="s">
        <v>14</v>
      </c>
      <c r="D3" s="12" t="s">
        <v>15</v>
      </c>
      <c r="E3" s="11" t="s">
        <v>16</v>
      </c>
      <c r="F3" s="11" t="s">
        <v>17</v>
      </c>
      <c r="G3" s="12" t="s">
        <v>18</v>
      </c>
      <c r="H3" s="12">
        <v>2</v>
      </c>
      <c r="I3" s="12">
        <v>42</v>
      </c>
      <c r="J3" s="24" t="s">
        <v>19</v>
      </c>
      <c r="K3" s="25">
        <f>Sheet1!I3+[1]Sheet1!N3*0.4</f>
        <v>74.4</v>
      </c>
      <c r="L3" s="26">
        <v>1</v>
      </c>
    </row>
    <row r="4" s="2" customFormat="1" ht="35" customHeight="1" spans="1:12">
      <c r="A4" s="10">
        <v>2</v>
      </c>
      <c r="B4" s="11" t="s">
        <v>20</v>
      </c>
      <c r="C4" s="11" t="s">
        <v>14</v>
      </c>
      <c r="D4" s="12" t="s">
        <v>21</v>
      </c>
      <c r="E4" s="11" t="s">
        <v>16</v>
      </c>
      <c r="F4" s="11" t="s">
        <v>17</v>
      </c>
      <c r="G4" s="12" t="s">
        <v>18</v>
      </c>
      <c r="H4" s="12">
        <v>2</v>
      </c>
      <c r="I4" s="12">
        <v>40.5</v>
      </c>
      <c r="J4" s="24" t="s">
        <v>22</v>
      </c>
      <c r="K4" s="25">
        <f>Sheet1!I4+[1]Sheet1!N4*0.4</f>
        <v>73.7</v>
      </c>
      <c r="L4" s="26">
        <v>2</v>
      </c>
    </row>
    <row r="5" s="2" customFormat="1" ht="35" customHeight="1" spans="1:12">
      <c r="A5" s="10">
        <v>3</v>
      </c>
      <c r="B5" s="11" t="s">
        <v>23</v>
      </c>
      <c r="C5" s="11" t="s">
        <v>24</v>
      </c>
      <c r="D5" s="12" t="s">
        <v>25</v>
      </c>
      <c r="E5" s="11" t="s">
        <v>26</v>
      </c>
      <c r="F5" s="11" t="s">
        <v>27</v>
      </c>
      <c r="G5" s="12" t="s">
        <v>28</v>
      </c>
      <c r="H5" s="12">
        <v>1</v>
      </c>
      <c r="I5" s="12">
        <v>42.9</v>
      </c>
      <c r="J5" s="24" t="s">
        <v>29</v>
      </c>
      <c r="K5" s="25">
        <f>Sheet1!I5+[1]Sheet1!N5*0.4</f>
        <v>75.06</v>
      </c>
      <c r="L5" s="26">
        <v>1</v>
      </c>
    </row>
    <row r="6" s="2" customFormat="1" ht="35" customHeight="1" spans="1:12">
      <c r="A6" s="10">
        <v>4</v>
      </c>
      <c r="B6" s="11" t="s">
        <v>30</v>
      </c>
      <c r="C6" s="11" t="s">
        <v>24</v>
      </c>
      <c r="D6" s="12" t="s">
        <v>31</v>
      </c>
      <c r="E6" s="11" t="s">
        <v>32</v>
      </c>
      <c r="F6" s="11" t="s">
        <v>17</v>
      </c>
      <c r="G6" s="12" t="s">
        <v>33</v>
      </c>
      <c r="H6" s="12">
        <v>2</v>
      </c>
      <c r="I6" s="12">
        <v>45.6</v>
      </c>
      <c r="J6" s="24" t="s">
        <v>34</v>
      </c>
      <c r="K6" s="25">
        <f>Sheet1!I6+[1]Sheet1!N6*0.4</f>
        <v>77.84</v>
      </c>
      <c r="L6" s="26">
        <v>1</v>
      </c>
    </row>
    <row r="7" s="3" customFormat="1" ht="35" customHeight="1" spans="1:12">
      <c r="A7" s="10">
        <v>5</v>
      </c>
      <c r="B7" s="13" t="s">
        <v>35</v>
      </c>
      <c r="C7" s="13" t="s">
        <v>24</v>
      </c>
      <c r="D7" s="14" t="s">
        <v>36</v>
      </c>
      <c r="E7" s="13" t="s">
        <v>32</v>
      </c>
      <c r="F7" s="13" t="s">
        <v>17</v>
      </c>
      <c r="G7" s="14" t="s">
        <v>33</v>
      </c>
      <c r="H7" s="15">
        <v>2</v>
      </c>
      <c r="I7" s="14">
        <v>42.75</v>
      </c>
      <c r="J7" s="27" t="s">
        <v>37</v>
      </c>
      <c r="K7" s="28">
        <f>Sheet1!I7+[4]Sheet1!M13*0.4</f>
        <v>71.55</v>
      </c>
      <c r="L7" s="29">
        <v>2</v>
      </c>
    </row>
    <row r="8" s="2" customFormat="1" ht="35" customHeight="1" spans="1:12">
      <c r="A8" s="10">
        <v>6</v>
      </c>
      <c r="B8" s="11" t="s">
        <v>38</v>
      </c>
      <c r="C8" s="11" t="s">
        <v>14</v>
      </c>
      <c r="D8" s="12" t="s">
        <v>39</v>
      </c>
      <c r="E8" s="11" t="s">
        <v>32</v>
      </c>
      <c r="F8" s="11" t="s">
        <v>40</v>
      </c>
      <c r="G8" s="12" t="s">
        <v>41</v>
      </c>
      <c r="H8" s="12">
        <v>1</v>
      </c>
      <c r="I8" s="12">
        <v>45.75</v>
      </c>
      <c r="J8" s="24" t="s">
        <v>42</v>
      </c>
      <c r="K8" s="25">
        <f>Sheet1!I8+[1]Sheet1!N7*0.4</f>
        <v>76.31</v>
      </c>
      <c r="L8" s="26">
        <v>1</v>
      </c>
    </row>
    <row r="9" s="2" customFormat="1" ht="35" customHeight="1" spans="1:12">
      <c r="A9" s="10">
        <v>7</v>
      </c>
      <c r="B9" s="11" t="s">
        <v>43</v>
      </c>
      <c r="C9" s="11" t="s">
        <v>24</v>
      </c>
      <c r="D9" s="12" t="s">
        <v>44</v>
      </c>
      <c r="E9" s="11" t="s">
        <v>45</v>
      </c>
      <c r="F9" s="11" t="s">
        <v>17</v>
      </c>
      <c r="G9" s="12" t="s">
        <v>46</v>
      </c>
      <c r="H9" s="12">
        <v>1</v>
      </c>
      <c r="I9" s="12">
        <v>39.45</v>
      </c>
      <c r="J9" s="24" t="s">
        <v>47</v>
      </c>
      <c r="K9" s="25">
        <f>Sheet1!I9+[1]Sheet1!N8*0.4</f>
        <v>71.53</v>
      </c>
      <c r="L9" s="26">
        <v>1</v>
      </c>
    </row>
    <row r="10" s="4" customFormat="1" ht="35" customHeight="1" spans="1:12">
      <c r="A10" s="10">
        <v>8</v>
      </c>
      <c r="B10" s="16" t="s">
        <v>48</v>
      </c>
      <c r="C10" s="16" t="s">
        <v>24</v>
      </c>
      <c r="D10" s="17" t="s">
        <v>49</v>
      </c>
      <c r="E10" s="16" t="s">
        <v>50</v>
      </c>
      <c r="F10" s="16" t="s">
        <v>51</v>
      </c>
      <c r="G10" s="17" t="s">
        <v>52</v>
      </c>
      <c r="H10" s="17">
        <v>2</v>
      </c>
      <c r="I10" s="30">
        <f>[2]Sheet1!J3*0.3+[2]Sheet1!K3*0.3</f>
        <v>46.05</v>
      </c>
      <c r="J10" s="31" t="s">
        <v>34</v>
      </c>
      <c r="K10" s="31">
        <f>Sheet1!I10+[2]Sheet1!O3*0.4</f>
        <v>78.29</v>
      </c>
      <c r="L10" s="31" t="s">
        <v>53</v>
      </c>
    </row>
    <row r="11" s="4" customFormat="1" ht="35" customHeight="1" spans="1:12">
      <c r="A11" s="10">
        <v>9</v>
      </c>
      <c r="B11" s="16" t="s">
        <v>54</v>
      </c>
      <c r="C11" s="16" t="s">
        <v>24</v>
      </c>
      <c r="D11" s="17" t="s">
        <v>55</v>
      </c>
      <c r="E11" s="16" t="s">
        <v>50</v>
      </c>
      <c r="F11" s="16" t="s">
        <v>51</v>
      </c>
      <c r="G11" s="17" t="s">
        <v>52</v>
      </c>
      <c r="H11" s="17">
        <v>2</v>
      </c>
      <c r="I11" s="30">
        <f>[2]Sheet1!J4*0.3+[2]Sheet1!K4*0.3</f>
        <v>43.65</v>
      </c>
      <c r="J11" s="31" t="s">
        <v>56</v>
      </c>
      <c r="K11" s="31">
        <f>Sheet1!I11+[2]Sheet1!O4*0.4</f>
        <v>75.25</v>
      </c>
      <c r="L11" s="31" t="s">
        <v>57</v>
      </c>
    </row>
    <row r="12" s="4" customFormat="1" ht="35" customHeight="1" spans="1:12">
      <c r="A12" s="10">
        <v>10</v>
      </c>
      <c r="B12" s="18" t="s">
        <v>58</v>
      </c>
      <c r="C12" s="18" t="s">
        <v>14</v>
      </c>
      <c r="D12" s="19" t="s">
        <v>59</v>
      </c>
      <c r="E12" s="18" t="s">
        <v>60</v>
      </c>
      <c r="F12" s="18" t="s">
        <v>61</v>
      </c>
      <c r="G12" s="19" t="s">
        <v>62</v>
      </c>
      <c r="H12" s="19">
        <v>2</v>
      </c>
      <c r="I12" s="30">
        <f>[2]Sheet1!J5*0.3+[2]Sheet1!K5*0.3</f>
        <v>42.15</v>
      </c>
      <c r="J12" s="32" t="s">
        <v>34</v>
      </c>
      <c r="K12" s="31">
        <f>Sheet1!I12+[2]Sheet1!O5*0.4</f>
        <v>74.39</v>
      </c>
      <c r="L12" s="32" t="s">
        <v>53</v>
      </c>
    </row>
    <row r="13" s="4" customFormat="1" ht="35" customHeight="1" spans="1:12">
      <c r="A13" s="10">
        <v>11</v>
      </c>
      <c r="B13" s="18" t="s">
        <v>63</v>
      </c>
      <c r="C13" s="18" t="s">
        <v>24</v>
      </c>
      <c r="D13" s="19" t="s">
        <v>64</v>
      </c>
      <c r="E13" s="18" t="s">
        <v>60</v>
      </c>
      <c r="F13" s="18" t="s">
        <v>61</v>
      </c>
      <c r="G13" s="19" t="s">
        <v>62</v>
      </c>
      <c r="H13" s="19">
        <v>2</v>
      </c>
      <c r="I13" s="30">
        <f>[2]Sheet1!J6*0.3+[2]Sheet1!K6*0.3</f>
        <v>40.65</v>
      </c>
      <c r="J13" s="32" t="s">
        <v>65</v>
      </c>
      <c r="K13" s="31">
        <f>Sheet1!I13+[2]Sheet1!O6*0.4</f>
        <v>72.57</v>
      </c>
      <c r="L13" s="32" t="s">
        <v>57</v>
      </c>
    </row>
    <row r="14" s="4" customFormat="1" ht="35" customHeight="1" spans="1:12">
      <c r="A14" s="10">
        <v>12</v>
      </c>
      <c r="B14" s="16" t="s">
        <v>66</v>
      </c>
      <c r="C14" s="16" t="s">
        <v>14</v>
      </c>
      <c r="D14" s="17" t="s">
        <v>67</v>
      </c>
      <c r="E14" s="16" t="s">
        <v>68</v>
      </c>
      <c r="F14" s="16" t="s">
        <v>51</v>
      </c>
      <c r="G14" s="17" t="s">
        <v>69</v>
      </c>
      <c r="H14" s="17">
        <v>1</v>
      </c>
      <c r="I14" s="30">
        <f>[2]Sheet1!J7*0.3+[2]Sheet1!K7*0.3</f>
        <v>42.75</v>
      </c>
      <c r="J14" s="31" t="s">
        <v>70</v>
      </c>
      <c r="K14" s="31">
        <f>Sheet1!I14+[2]Sheet1!O7*0.4</f>
        <v>74.27</v>
      </c>
      <c r="L14" s="31" t="s">
        <v>53</v>
      </c>
    </row>
    <row r="15" s="4" customFormat="1" ht="35" customHeight="1" spans="1:12">
      <c r="A15" s="10">
        <v>13</v>
      </c>
      <c r="B15" s="16" t="s">
        <v>71</v>
      </c>
      <c r="C15" s="16" t="s">
        <v>24</v>
      </c>
      <c r="D15" s="17" t="s">
        <v>72</v>
      </c>
      <c r="E15" s="16" t="s">
        <v>68</v>
      </c>
      <c r="F15" s="16" t="s">
        <v>61</v>
      </c>
      <c r="G15" s="17" t="s">
        <v>73</v>
      </c>
      <c r="H15" s="17">
        <v>1</v>
      </c>
      <c r="I15" s="30">
        <f>[2]Sheet1!J8*0.3+[2]Sheet1!K8*0.3</f>
        <v>42</v>
      </c>
      <c r="J15" s="31" t="s">
        <v>34</v>
      </c>
      <c r="K15" s="31">
        <f>Sheet1!I15+[2]Sheet1!O8*0.4</f>
        <v>74.24</v>
      </c>
      <c r="L15" s="31" t="s">
        <v>53</v>
      </c>
    </row>
    <row r="16" s="2" customFormat="1" ht="35" customHeight="1" spans="1:12">
      <c r="A16" s="10">
        <v>14</v>
      </c>
      <c r="B16" s="20" t="s">
        <v>74</v>
      </c>
      <c r="C16" s="21" t="s">
        <v>14</v>
      </c>
      <c r="D16" s="22" t="s">
        <v>75</v>
      </c>
      <c r="E16" s="21" t="s">
        <v>76</v>
      </c>
      <c r="F16" s="21" t="s">
        <v>77</v>
      </c>
      <c r="G16" s="22" t="s">
        <v>78</v>
      </c>
      <c r="H16" s="10">
        <v>4</v>
      </c>
      <c r="I16" s="22">
        <v>44.16</v>
      </c>
      <c r="J16" s="10">
        <f>SUM([3]Sheet1!D10*0.4)</f>
        <v>32.08</v>
      </c>
      <c r="K16" s="33">
        <f>Sheet1!I16+[3]Sheet1!D10*0.4</f>
        <v>76.24</v>
      </c>
      <c r="L16" s="33" t="s">
        <v>53</v>
      </c>
    </row>
    <row r="17" s="2" customFormat="1" ht="35" customHeight="1" spans="1:12">
      <c r="A17" s="10">
        <v>15</v>
      </c>
      <c r="B17" s="20" t="s">
        <v>79</v>
      </c>
      <c r="C17" s="21" t="s">
        <v>14</v>
      </c>
      <c r="D17" s="22" t="s">
        <v>80</v>
      </c>
      <c r="E17" s="21" t="s">
        <v>76</v>
      </c>
      <c r="F17" s="21" t="s">
        <v>77</v>
      </c>
      <c r="G17" s="22" t="s">
        <v>78</v>
      </c>
      <c r="H17" s="10">
        <v>4</v>
      </c>
      <c r="I17" s="22">
        <v>44.07</v>
      </c>
      <c r="J17" s="10">
        <f>SUM([3]Sheet1!D11*0.4)</f>
        <v>30.48</v>
      </c>
      <c r="K17" s="33">
        <f>Sheet1!I17+[3]Sheet1!D11*0.4</f>
        <v>74.55</v>
      </c>
      <c r="L17" s="33" t="s">
        <v>57</v>
      </c>
    </row>
    <row r="18" s="2" customFormat="1" ht="35" customHeight="1" spans="1:12">
      <c r="A18" s="10">
        <v>16</v>
      </c>
      <c r="B18" s="20" t="s">
        <v>81</v>
      </c>
      <c r="C18" s="21" t="s">
        <v>14</v>
      </c>
      <c r="D18" s="22" t="s">
        <v>82</v>
      </c>
      <c r="E18" s="21" t="s">
        <v>76</v>
      </c>
      <c r="F18" s="21" t="s">
        <v>77</v>
      </c>
      <c r="G18" s="22" t="s">
        <v>78</v>
      </c>
      <c r="H18" s="10">
        <v>4</v>
      </c>
      <c r="I18" s="22">
        <v>42.6</v>
      </c>
      <c r="J18" s="10">
        <f>SUM([3]Sheet1!D12*0.4)</f>
        <v>30.8</v>
      </c>
      <c r="K18" s="33">
        <f>Sheet1!I18+[3]Sheet1!D12*0.4</f>
        <v>73.4</v>
      </c>
      <c r="L18" s="33" t="s">
        <v>83</v>
      </c>
    </row>
    <row r="19" s="2" customFormat="1" ht="35" customHeight="1" spans="1:12">
      <c r="A19" s="10">
        <v>17</v>
      </c>
      <c r="B19" s="20" t="s">
        <v>84</v>
      </c>
      <c r="C19" s="21" t="s">
        <v>14</v>
      </c>
      <c r="D19" s="22" t="s">
        <v>85</v>
      </c>
      <c r="E19" s="21" t="s">
        <v>76</v>
      </c>
      <c r="F19" s="21" t="s">
        <v>77</v>
      </c>
      <c r="G19" s="22" t="s">
        <v>78</v>
      </c>
      <c r="H19" s="10">
        <v>4</v>
      </c>
      <c r="I19" s="22">
        <v>42</v>
      </c>
      <c r="J19" s="10">
        <f>SUM([3]Sheet1!D13*0.4)</f>
        <v>31.28</v>
      </c>
      <c r="K19" s="33">
        <f>Sheet1!I19+[3]Sheet1!D13*0.4</f>
        <v>73.28</v>
      </c>
      <c r="L19" s="33" t="s">
        <v>86</v>
      </c>
    </row>
    <row r="20" s="2" customFormat="1" ht="35" customHeight="1" spans="1:12">
      <c r="A20" s="10">
        <v>18</v>
      </c>
      <c r="B20" s="20" t="s">
        <v>87</v>
      </c>
      <c r="C20" s="21" t="s">
        <v>24</v>
      </c>
      <c r="D20" s="22" t="s">
        <v>88</v>
      </c>
      <c r="E20" s="21" t="s">
        <v>76</v>
      </c>
      <c r="F20" s="21" t="s">
        <v>89</v>
      </c>
      <c r="G20" s="22" t="s">
        <v>90</v>
      </c>
      <c r="H20" s="10">
        <v>1</v>
      </c>
      <c r="I20" s="22">
        <v>41.61</v>
      </c>
      <c r="J20" s="10">
        <f>SUM([3]Sheet1!D14*0.4)</f>
        <v>28</v>
      </c>
      <c r="K20" s="33">
        <f>Sheet1!I20+[3]Sheet1!D14*0.4</f>
        <v>69.61</v>
      </c>
      <c r="L20" s="33" t="s">
        <v>53</v>
      </c>
    </row>
    <row r="21" s="2" customFormat="1" ht="35" customHeight="1" spans="1:12">
      <c r="A21" s="10">
        <v>19</v>
      </c>
      <c r="B21" s="20" t="s">
        <v>91</v>
      </c>
      <c r="C21" s="21" t="s">
        <v>14</v>
      </c>
      <c r="D21" s="22" t="s">
        <v>92</v>
      </c>
      <c r="E21" s="21" t="s">
        <v>76</v>
      </c>
      <c r="F21" s="21" t="s">
        <v>93</v>
      </c>
      <c r="G21" s="22" t="s">
        <v>94</v>
      </c>
      <c r="H21" s="10">
        <v>2</v>
      </c>
      <c r="I21" s="22">
        <v>44.46</v>
      </c>
      <c r="J21" s="10">
        <f>SUM([3]Sheet1!D15*0.4)</f>
        <v>30.72</v>
      </c>
      <c r="K21" s="33">
        <f>Sheet1!I21+[3]Sheet1!D15*0.4</f>
        <v>75.18</v>
      </c>
      <c r="L21" s="33" t="s">
        <v>53</v>
      </c>
    </row>
    <row r="22" s="2" customFormat="1" ht="35" customHeight="1" spans="1:12">
      <c r="A22" s="10">
        <v>20</v>
      </c>
      <c r="B22" s="20" t="s">
        <v>95</v>
      </c>
      <c r="C22" s="21" t="s">
        <v>14</v>
      </c>
      <c r="D22" s="22" t="s">
        <v>96</v>
      </c>
      <c r="E22" s="21" t="s">
        <v>76</v>
      </c>
      <c r="F22" s="21" t="s">
        <v>93</v>
      </c>
      <c r="G22" s="22" t="s">
        <v>94</v>
      </c>
      <c r="H22" s="10">
        <v>2</v>
      </c>
      <c r="I22" s="22">
        <v>40.86</v>
      </c>
      <c r="J22" s="10">
        <f>SUM([3]Sheet1!D16*0.4)</f>
        <v>32.16</v>
      </c>
      <c r="K22" s="33">
        <f>Sheet1!I22+[3]Sheet1!D16*0.4</f>
        <v>73.02</v>
      </c>
      <c r="L22" s="33" t="s">
        <v>57</v>
      </c>
    </row>
    <row r="23" s="2" customFormat="1" ht="35" customHeight="1" spans="1:12">
      <c r="A23" s="10">
        <v>21</v>
      </c>
      <c r="B23" s="20" t="s">
        <v>97</v>
      </c>
      <c r="C23" s="21" t="s">
        <v>24</v>
      </c>
      <c r="D23" s="22" t="s">
        <v>98</v>
      </c>
      <c r="E23" s="21" t="s">
        <v>76</v>
      </c>
      <c r="F23" s="21" t="s">
        <v>99</v>
      </c>
      <c r="G23" s="22" t="s">
        <v>100</v>
      </c>
      <c r="H23" s="10">
        <v>1</v>
      </c>
      <c r="I23" s="22">
        <v>40.35</v>
      </c>
      <c r="J23" s="10">
        <f>SUM([3]Sheet1!D17*0.4)</f>
        <v>30.4</v>
      </c>
      <c r="K23" s="33">
        <f>Sheet1!I23+[3]Sheet1!D17*0.4</f>
        <v>70.75</v>
      </c>
      <c r="L23" s="33" t="s">
        <v>53</v>
      </c>
    </row>
    <row r="24" s="2" customFormat="1" ht="35" customHeight="1" spans="1:12">
      <c r="A24" s="10">
        <v>22</v>
      </c>
      <c r="B24" s="20" t="s">
        <v>101</v>
      </c>
      <c r="C24" s="21" t="s">
        <v>14</v>
      </c>
      <c r="D24" s="22" t="s">
        <v>102</v>
      </c>
      <c r="E24" s="21" t="s">
        <v>76</v>
      </c>
      <c r="F24" s="21" t="s">
        <v>103</v>
      </c>
      <c r="G24" s="22" t="s">
        <v>104</v>
      </c>
      <c r="H24" s="10">
        <v>2</v>
      </c>
      <c r="I24" s="22">
        <v>41.82</v>
      </c>
      <c r="J24" s="10">
        <f>SUM([3]Sheet1!D18*0.4)</f>
        <v>30.88</v>
      </c>
      <c r="K24" s="33">
        <f>Sheet1!I24+[3]Sheet1!D18*0.4</f>
        <v>72.7</v>
      </c>
      <c r="L24" s="33" t="s">
        <v>53</v>
      </c>
    </row>
    <row r="25" s="2" customFormat="1" ht="35" customHeight="1" spans="1:12">
      <c r="A25" s="10">
        <v>23</v>
      </c>
      <c r="B25" s="20" t="s">
        <v>105</v>
      </c>
      <c r="C25" s="21" t="s">
        <v>14</v>
      </c>
      <c r="D25" s="22" t="s">
        <v>106</v>
      </c>
      <c r="E25" s="21" t="s">
        <v>76</v>
      </c>
      <c r="F25" s="21" t="s">
        <v>103</v>
      </c>
      <c r="G25" s="22" t="s">
        <v>104</v>
      </c>
      <c r="H25" s="10">
        <v>2</v>
      </c>
      <c r="I25" s="22">
        <v>42.39</v>
      </c>
      <c r="J25" s="10">
        <f>SUM([3]Sheet1!D19*0.4)</f>
        <v>29.68</v>
      </c>
      <c r="K25" s="33">
        <f>Sheet1!I25+[3]Sheet1!D19*0.4</f>
        <v>72.07</v>
      </c>
      <c r="L25" s="33" t="s">
        <v>57</v>
      </c>
    </row>
    <row r="26" s="2" customFormat="1" ht="35" customHeight="1" spans="1:12">
      <c r="A26" s="10">
        <v>24</v>
      </c>
      <c r="B26" s="18" t="s">
        <v>107</v>
      </c>
      <c r="C26" s="16" t="s">
        <v>24</v>
      </c>
      <c r="D26" s="23" t="s">
        <v>108</v>
      </c>
      <c r="E26" s="16" t="s">
        <v>109</v>
      </c>
      <c r="F26" s="16" t="s">
        <v>110</v>
      </c>
      <c r="G26" s="23" t="s">
        <v>111</v>
      </c>
      <c r="H26" s="10">
        <v>1</v>
      </c>
      <c r="I26" s="34">
        <v>43.5</v>
      </c>
      <c r="J26" s="10">
        <f>SUM([3]Sheet1!D21*0.4)</f>
        <v>31.84</v>
      </c>
      <c r="K26" s="35">
        <f>Sheet1!I26+[3]Sheet1!D21*0.4</f>
        <v>75.34</v>
      </c>
      <c r="L26" s="34">
        <v>1</v>
      </c>
    </row>
    <row r="27" s="2" customFormat="1" ht="35" customHeight="1" spans="1:12">
      <c r="A27" s="10">
        <v>25</v>
      </c>
      <c r="B27" s="18" t="s">
        <v>112</v>
      </c>
      <c r="C27" s="16" t="s">
        <v>24</v>
      </c>
      <c r="D27" s="23" t="s">
        <v>113</v>
      </c>
      <c r="E27" s="16" t="s">
        <v>114</v>
      </c>
      <c r="F27" s="16" t="s">
        <v>110</v>
      </c>
      <c r="G27" s="23">
        <v>31003012</v>
      </c>
      <c r="H27" s="10">
        <v>1</v>
      </c>
      <c r="I27" s="34">
        <v>39.45</v>
      </c>
      <c r="J27" s="10">
        <f>SUM([3]Sheet1!D22*0.4)</f>
        <v>28.4</v>
      </c>
      <c r="K27" s="35">
        <f>Sheet1!I27+[3]Sheet1!D22*0.4</f>
        <v>67.85</v>
      </c>
      <c r="L27" s="34">
        <v>1</v>
      </c>
    </row>
  </sheetData>
  <autoFilter ref="A1:L27">
    <extLst/>
  </autoFilter>
  <mergeCells count="1">
    <mergeCell ref="A1:L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李佳</dc:creator>
  <cp:lastModifiedBy>郑练练</cp:lastModifiedBy>
  <dcterms:created xsi:type="dcterms:W3CDTF">2021-02-02T03:14:00Z</dcterms:created>
  <dcterms:modified xsi:type="dcterms:W3CDTF">2021-02-07T09:51:27Z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