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<sst xmlns="http://schemas.openxmlformats.org/spreadsheetml/2006/main" count="280" uniqueCount="173">
  <si>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</si>
  <si>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</si>
  <si>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</si>
  <si>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</si>
  <si>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</si>
  <si>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</si>
  <si>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</si>
  <si>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</si>
  <si>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</si>
  <si>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</si>
  <si>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</si>
  <si>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</si>
  <si>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</si>
  <si>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</si>
  <si>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李超</t>
  </si>
  <si>
    <t>男</t>
  </si>
  <si>
    <t>管理岗位或专业技术岗位</t>
  </si>
  <si>
    <t>5030101</t>
  </si>
  <si>
    <t>2122509020723</t>
  </si>
  <si>
    <t>薛凤</t>
  </si>
  <si>
    <t>女</t>
  </si>
  <si>
    <t>管理岗位和专业技术岗位</t>
  </si>
  <si>
    <t>6030101</t>
  </si>
  <si>
    <t>2122509032003</t>
  </si>
  <si>
    <t>王鑫</t>
  </si>
  <si>
    <t>2122509034213</t>
  </si>
  <si>
    <t>周罗芳</t>
  </si>
  <si>
    <t>2122509034626</t>
  </si>
  <si>
    <t>李美</t>
  </si>
  <si>
    <t>妇产科医生</t>
  </si>
  <si>
    <t>7030101</t>
  </si>
  <si>
    <t>2122509013110</t>
  </si>
  <si>
    <t>唐华容</t>
  </si>
  <si>
    <t>内科医生</t>
  </si>
  <si>
    <t>7030102</t>
  </si>
  <si>
    <t>2122509011919</t>
  </si>
  <si>
    <t>王雪</t>
  </si>
  <si>
    <t>预防医学医生</t>
  </si>
  <si>
    <t>7030201</t>
  </si>
  <si>
    <t>2122509011911</t>
  </si>
  <si>
    <t>闵兴琪</t>
  </si>
  <si>
    <t>检验人员</t>
  </si>
  <si>
    <t>7030202</t>
  </si>
  <si>
    <t>2122509013525</t>
  </si>
  <si>
    <t>易付秀</t>
  </si>
  <si>
    <t>临床医生</t>
  </si>
  <si>
    <t>7030203</t>
  </si>
  <si>
    <t>2122509010918</t>
  </si>
  <si>
    <t>李玉龙</t>
  </si>
  <si>
    <t>急诊科医生</t>
  </si>
  <si>
    <t>7030301</t>
  </si>
  <si>
    <t>2122509012711</t>
  </si>
  <si>
    <t>聂富敏</t>
  </si>
  <si>
    <t>2122509012610</t>
  </si>
  <si>
    <t>刘敏</t>
  </si>
  <si>
    <t>7030401</t>
  </si>
  <si>
    <t>2122509012613</t>
  </si>
  <si>
    <t>曹永志</t>
  </si>
  <si>
    <t>放射科医生</t>
  </si>
  <si>
    <t>7030404</t>
  </si>
  <si>
    <t>2122509013309</t>
  </si>
  <si>
    <t>尤盈云</t>
  </si>
  <si>
    <t>7030405</t>
  </si>
  <si>
    <t>2122509012619</t>
  </si>
  <si>
    <t>张黎</t>
  </si>
  <si>
    <t>外科医生</t>
  </si>
  <si>
    <t>7030501</t>
  </si>
  <si>
    <t>2122509011426</t>
  </si>
  <si>
    <t>向俊清</t>
  </si>
  <si>
    <t>康复治疗师</t>
  </si>
  <si>
    <t>7030502</t>
  </si>
  <si>
    <t>2122509011314</t>
  </si>
  <si>
    <t>孙奇奇</t>
  </si>
  <si>
    <t>针灸康复医生</t>
  </si>
  <si>
    <t>7030602</t>
  </si>
  <si>
    <t>2122509013811</t>
  </si>
  <si>
    <t>郭宇伦</t>
  </si>
  <si>
    <t>中医医生</t>
  </si>
  <si>
    <t>7030701</t>
  </si>
  <si>
    <t>2122509013521</t>
  </si>
  <si>
    <t>李明夏</t>
  </si>
  <si>
    <t>7030703</t>
  </si>
  <si>
    <t>2122509011301</t>
  </si>
  <si>
    <t>鲁保全</t>
  </si>
  <si>
    <t>7030901</t>
  </si>
  <si>
    <t>2122509012322</t>
  </si>
  <si>
    <t>涂婷婷</t>
  </si>
  <si>
    <t>7031201</t>
  </si>
  <si>
    <t>2122509013418</t>
  </si>
  <si>
    <t>田华</t>
  </si>
  <si>
    <t>中西医结合医生</t>
  </si>
  <si>
    <t>7031401</t>
  </si>
  <si>
    <t>2122509011118</t>
  </si>
  <si>
    <t>李儒丽</t>
  </si>
  <si>
    <t>2122509013416</t>
  </si>
  <si>
    <t>余靖</t>
  </si>
  <si>
    <t>7031701</t>
  </si>
  <si>
    <t>2122509011219</t>
  </si>
  <si>
    <t>罗佳佳</t>
  </si>
  <si>
    <t>7031901</t>
  </si>
  <si>
    <t>2122509013915</t>
  </si>
  <si>
    <t>刘兆玉</t>
  </si>
  <si>
    <t>护理人员</t>
  </si>
  <si>
    <t>7032001</t>
  </si>
  <si>
    <t>2122509012402</t>
  </si>
  <si>
    <t>陈英巧</t>
  </si>
  <si>
    <t>2122509013215</t>
  </si>
  <si>
    <t>李卓祥</t>
  </si>
  <si>
    <t>2122509013514</t>
  </si>
  <si>
    <t>洪一平</t>
  </si>
  <si>
    <t>2122509011617</t>
  </si>
  <si>
    <t>龙常丽</t>
  </si>
  <si>
    <t>2122509013428</t>
  </si>
  <si>
    <t>胡敬花</t>
  </si>
  <si>
    <t>2122509012528</t>
  </si>
  <si>
    <t>余惠兰</t>
  </si>
  <si>
    <t>2122509010908</t>
  </si>
  <si>
    <t>廖爽</t>
  </si>
  <si>
    <t>2122509012720</t>
  </si>
  <si>
    <t>菅元旭</t>
  </si>
  <si>
    <t>2122509012624</t>
  </si>
  <si>
    <t>刘凤霞</t>
  </si>
  <si>
    <t>2122509013422</t>
  </si>
  <si>
    <t>胡礼婷</t>
  </si>
  <si>
    <t>7032101</t>
  </si>
  <si>
    <t>2122509012423</t>
  </si>
  <si>
    <t>何丹</t>
  </si>
  <si>
    <t>2122509013918</t>
  </si>
  <si>
    <t>刘秀莉</t>
  </si>
  <si>
    <t>2122509011812</t>
  </si>
  <si>
    <t>李刘</t>
  </si>
  <si>
    <t>2122509013822</t>
  </si>
  <si>
    <t>罗晓兰</t>
  </si>
  <si>
    <t>药剂人员</t>
  </si>
  <si>
    <t>7032201</t>
  </si>
  <si>
    <t>2122509013926</t>
  </si>
  <si>
    <t>张晓娟</t>
  </si>
  <si>
    <t>7032301</t>
  </si>
  <si>
    <t>2122509012427</t>
  </si>
  <si>
    <t>张丹阳</t>
  </si>
  <si>
    <t>7032401</t>
  </si>
  <si>
    <t>2122509012012</t>
  </si>
  <si>
    <t>李宇航</t>
  </si>
  <si>
    <t>2122509012327</t>
  </si>
  <si>
    <t>蔡思月</t>
  </si>
  <si>
    <t>2122509012823</t>
  </si>
  <si>
    <t>李伟</t>
  </si>
  <si>
    <t>2122509012628</t>
  </si>
  <si>
    <t>何镇宇</t>
  </si>
  <si>
    <t>公共卫生管理人员</t>
  </si>
  <si>
    <t>7032601</t>
  </si>
  <si>
    <t>2122509012019</t>
  </si>
  <si>
    <t>韩礼敏</t>
  </si>
  <si>
    <t>2122509011121</t>
  </si>
  <si>
    <t>付蜀婷</t>
  </si>
  <si>
    <t>2122509013729</t>
  </si>
  <si>
    <t>刘磊</t>
  </si>
  <si>
    <t>2122509012320</t>
  </si>
  <si>
    <t>傅春寒</t>
  </si>
  <si>
    <t>文秘</t>
  </si>
  <si>
    <t>9030101</t>
  </si>
  <si>
    <t>2122509021411</t>
  </si>
  <si>
    <t>蓝太波</t>
  </si>
  <si>
    <t>信息技术人员</t>
  </si>
  <si>
    <t>9030201</t>
  </si>
  <si>
    <t>2122509034505</t>
  </si>
  <si>
    <t>张志彪</t>
  </si>
  <si>
    <t>2122509031513</t>
  </si>
  <si>
    <t>孟霞</t>
  </si>
  <si>
    <t>财务人员</t>
  </si>
  <si>
    <t>9030301</t>
  </si>
  <si>
    <t>2122509024906</t>
  </si>
  <si>
    <t>2021年下半年内江市东兴区部分事业单位公开考聘工作人员体检人员名单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</si>
</sst>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6"/>
      <name val="宋体"/>
      <family val="0"/>
    </font>
    <font>
      <sz val="10"/>
      <name val="Arial"/>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微软雅黑"/>
      <family val="2"/>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mbria"/>
      <family val="0"/>
    </font>
    <font>
      <sz val="10"/>
      <color theme="1"/>
      <name val="微软雅黑"/>
      <family val="2"/>
    </font>
    <font>
      <sz val="12"/>
      <color theme="1"/>
      <name val="宋体"/>
      <family val="0"/>
    </font>
    <font>
      <sz val="11"/>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3"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1">
    <xf numFmtId="0" fontId="0" fillId="0" borderId="0" xfId="0" applyAlignment="1">
      <alignment/>
    </xf>
    <xf numFmtId="0" fontId="45" fillId="33" borderId="10" xfId="33" applyFont="1" applyFill="1" applyBorder="1" applyAlignment="1">
      <alignment horizontal="center" vertical="center"/>
      <protection/>
    </xf>
    <xf numFmtId="0" fontId="45" fillId="33" borderId="10" xfId="33" applyFont="1" applyFill="1" applyBorder="1" applyAlignment="1">
      <alignment horizontal="center" vertical="center" wrapText="1"/>
      <protection/>
    </xf>
    <xf numFmtId="49" fontId="45" fillId="33" borderId="10" xfId="33" applyNumberFormat="1" applyFont="1" applyFill="1" applyBorder="1" applyAlignment="1">
      <alignment horizontal="center" vertical="center" wrapText="1"/>
      <protection/>
    </xf>
    <xf numFmtId="0" fontId="46" fillId="34" borderId="10" xfId="33" applyFont="1" applyFill="1" applyBorder="1" applyAlignment="1">
      <alignment horizontal="center" vertical="center"/>
      <protection/>
    </xf>
    <xf numFmtId="0" fontId="46" fillId="33" borderId="10" xfId="33" applyFont="1" applyFill="1" applyBorder="1" applyAlignment="1">
      <alignment horizontal="center" vertical="center"/>
      <protection/>
    </xf>
    <xf numFmtId="0" fontId="47" fillId="0" borderId="10" xfId="0" applyFont="1" applyBorder="1" applyAlignment="1">
      <alignment horizontal="center" vertical="center"/>
    </xf>
    <xf numFmtId="176" fontId="47" fillId="0" borderId="10" xfId="0" applyNumberFormat="1" applyFont="1" applyBorder="1" applyAlignment="1">
      <alignment horizontal="center" vertical="center"/>
    </xf>
    <xf numFmtId="49" fontId="48" fillId="35" borderId="10" xfId="33" applyNumberFormat="1" applyFont="1" applyFill="1" applyBorder="1" applyAlignment="1">
      <alignment horizontal="center" vertical="center" wrapText="1"/>
      <protection/>
    </xf>
    <xf numFmtId="0" fontId="47" fillId="33" borderId="10" xfId="0" applyFont="1" applyFill="1" applyBorder="1" applyAlignment="1">
      <alignment horizontal="center" vertical="center"/>
    </xf>
    <xf numFmtId="0" fontId="2" fillId="0" borderId="1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5"/>
  <sheetViews>
    <sheetView tabSelected="1" workbookViewId="0" topLeftCell="A1">
      <selection activeCell="Q48" sqref="Q48"/>
    </sheetView>
  </sheetViews>
  <sheetFormatPr defaultColWidth="9.00390625" defaultRowHeight="14.25"/>
  <cols>
    <col min="3" max="3" width="8.375" style="0" customWidth="1"/>
    <col min="4" max="4" width="25.50390625" style="0" customWidth="1"/>
    <col min="5" max="5" width="12.875" style="0" customWidth="1"/>
    <col min="6" max="6" width="17.375" style="0" customWidth="1"/>
    <col min="7" max="7" width="10.00390625" style="0" customWidth="1"/>
    <col min="8" max="8" width="6.50390625" style="0" customWidth="1"/>
    <col min="9" max="9" width="10.75390625" style="0" customWidth="1"/>
    <col min="10" max="10" width="11.50390625" style="0" customWidth="1"/>
    <col min="14" max="14" width="10.50390625" style="0" customWidth="1"/>
  </cols>
  <sheetData>
    <row r="1" spans="1:14" ht="34.5" customHeight="1">
      <c r="A1" s="10" t="s">
        <v>172</v>
      </c>
      <c r="B1" s="10"/>
      <c r="C1" s="10"/>
      <c r="D1" s="10"/>
      <c r="E1" s="10"/>
      <c r="F1" s="10"/>
      <c r="G1" s="10"/>
      <c r="H1" s="10"/>
      <c r="I1" s="10"/>
      <c r="J1" s="10"/>
      <c r="K1" s="10"/>
      <c r="L1" s="10"/>
      <c r="M1" s="10"/>
      <c r="N1" s="10"/>
    </row>
    <row r="2" spans="1:14" ht="30.75" customHeight="1">
      <c r="A2" s="1" t="s">
        <v>0</v>
      </c>
      <c r="B2" s="2" t="s">
        <v>1</v>
      </c>
      <c r="C2" s="2" t="s">
        <v>2</v>
      </c>
      <c r="D2" s="2" t="s">
        <v>3</v>
      </c>
      <c r="E2" s="3" t="s">
        <v>4</v>
      </c>
      <c r="F2" s="2" t="s">
        <v>5</v>
      </c>
      <c r="G2" s="2" t="s">
        <v>6</v>
      </c>
      <c r="H2" s="2" t="s">
        <v>7</v>
      </c>
      <c r="I2" s="2" t="s">
        <v>8</v>
      </c>
      <c r="J2" s="2" t="s">
        <v>9</v>
      </c>
      <c r="K2" s="2" t="s">
        <v>10</v>
      </c>
      <c r="L2" s="2" t="s">
        <v>11</v>
      </c>
      <c r="M2" s="2" t="s">
        <v>12</v>
      </c>
      <c r="N2" s="2" t="s">
        <v>13</v>
      </c>
    </row>
    <row r="3" spans="1:14" ht="23.25" customHeight="1">
      <c r="A3" s="6">
        <v>1</v>
      </c>
      <c r="B3" s="4" t="s">
        <v>14</v>
      </c>
      <c r="C3" s="4" t="s">
        <v>15</v>
      </c>
      <c r="D3" s="4" t="s">
        <v>16</v>
      </c>
      <c r="E3" s="4" t="s">
        <v>17</v>
      </c>
      <c r="F3" s="6" t="s">
        <v>18</v>
      </c>
      <c r="G3" s="6">
        <v>41.1</v>
      </c>
      <c r="H3" s="6"/>
      <c r="I3" s="6">
        <f aca="true" t="shared" si="0" ref="I3:I11">SUM(G3:H3)</f>
        <v>41.1</v>
      </c>
      <c r="J3" s="7">
        <f>ROUND(I3*0.6,2)</f>
        <v>24.66</v>
      </c>
      <c r="K3" s="8">
        <v>79.6</v>
      </c>
      <c r="L3" s="7">
        <f>ROUND(K3*0.4,2)</f>
        <v>31.84</v>
      </c>
      <c r="M3" s="7">
        <f>SUM(J3+L3)</f>
        <v>56.5</v>
      </c>
      <c r="N3" s="6">
        <f aca="true" t="shared" si="1" ref="N3:N34">SUMPRODUCT(((E$3:E$55=E3)*M$3:M$55&gt;M3)*1)+1</f>
        <v>1</v>
      </c>
    </row>
    <row r="4" spans="1:14" ht="23.25" customHeight="1">
      <c r="A4" s="6">
        <v>2</v>
      </c>
      <c r="B4" s="4" t="s">
        <v>19</v>
      </c>
      <c r="C4" s="4" t="s">
        <v>20</v>
      </c>
      <c r="D4" s="4" t="s">
        <v>21</v>
      </c>
      <c r="E4" s="4" t="s">
        <v>22</v>
      </c>
      <c r="F4" s="6" t="s">
        <v>23</v>
      </c>
      <c r="G4" s="6">
        <v>67.1</v>
      </c>
      <c r="H4" s="6"/>
      <c r="I4" s="6">
        <f t="shared" si="0"/>
        <v>67.1</v>
      </c>
      <c r="J4" s="7">
        <f>ROUND(I4*0.6,2)</f>
        <v>40.26</v>
      </c>
      <c r="K4" s="8">
        <v>80.9</v>
      </c>
      <c r="L4" s="7">
        <f aca="true" t="shared" si="2" ref="L4:L33">ROUND(K4*0.4,2)</f>
        <v>32.36</v>
      </c>
      <c r="M4" s="7">
        <f aca="true" t="shared" si="3" ref="M4:M33">SUM(J4+L4)</f>
        <v>72.62</v>
      </c>
      <c r="N4" s="6">
        <f t="shared" si="1"/>
        <v>1</v>
      </c>
    </row>
    <row r="5" spans="1:14" ht="23.25" customHeight="1">
      <c r="A5" s="6">
        <v>3</v>
      </c>
      <c r="B5" s="4" t="s">
        <v>24</v>
      </c>
      <c r="C5" s="4" t="s">
        <v>20</v>
      </c>
      <c r="D5" s="4" t="s">
        <v>21</v>
      </c>
      <c r="E5" s="4" t="s">
        <v>22</v>
      </c>
      <c r="F5" s="6" t="s">
        <v>25</v>
      </c>
      <c r="G5" s="6">
        <v>61.9</v>
      </c>
      <c r="H5" s="6"/>
      <c r="I5" s="6">
        <f t="shared" si="0"/>
        <v>61.9</v>
      </c>
      <c r="J5" s="7">
        <f aca="true" t="shared" si="4" ref="J5:J33">ROUND(I5*0.6,2)</f>
        <v>37.14</v>
      </c>
      <c r="K5" s="8">
        <v>85.2</v>
      </c>
      <c r="L5" s="7">
        <f t="shared" si="2"/>
        <v>34.08</v>
      </c>
      <c r="M5" s="7">
        <f t="shared" si="3"/>
        <v>71.22</v>
      </c>
      <c r="N5" s="6">
        <f t="shared" si="1"/>
        <v>2</v>
      </c>
    </row>
    <row r="6" spans="1:14" ht="23.25" customHeight="1">
      <c r="A6" s="6">
        <v>4</v>
      </c>
      <c r="B6" s="4" t="s">
        <v>26</v>
      </c>
      <c r="C6" s="4" t="s">
        <v>20</v>
      </c>
      <c r="D6" s="4" t="s">
        <v>21</v>
      </c>
      <c r="E6" s="4" t="s">
        <v>22</v>
      </c>
      <c r="F6" s="6" t="s">
        <v>27</v>
      </c>
      <c r="G6" s="6">
        <v>61.5</v>
      </c>
      <c r="H6" s="6"/>
      <c r="I6" s="6">
        <f t="shared" si="0"/>
        <v>61.5</v>
      </c>
      <c r="J6" s="7">
        <f t="shared" si="4"/>
        <v>36.9</v>
      </c>
      <c r="K6" s="8">
        <v>85.5</v>
      </c>
      <c r="L6" s="7">
        <f t="shared" si="2"/>
        <v>34.2</v>
      </c>
      <c r="M6" s="7">
        <f t="shared" si="3"/>
        <v>71.1</v>
      </c>
      <c r="N6" s="6">
        <f t="shared" si="1"/>
        <v>3</v>
      </c>
    </row>
    <row r="7" spans="1:14" ht="23.25" customHeight="1">
      <c r="A7" s="6">
        <v>5</v>
      </c>
      <c r="B7" s="4" t="s">
        <v>28</v>
      </c>
      <c r="C7" s="4" t="s">
        <v>20</v>
      </c>
      <c r="D7" s="4" t="s">
        <v>29</v>
      </c>
      <c r="E7" s="4" t="s">
        <v>30</v>
      </c>
      <c r="F7" s="6" t="s">
        <v>31</v>
      </c>
      <c r="G7" s="6">
        <v>48</v>
      </c>
      <c r="H7" s="6"/>
      <c r="I7" s="6">
        <f t="shared" si="0"/>
        <v>48</v>
      </c>
      <c r="J7" s="7">
        <f t="shared" si="4"/>
        <v>28.8</v>
      </c>
      <c r="K7" s="8">
        <v>83.2</v>
      </c>
      <c r="L7" s="7">
        <f t="shared" si="2"/>
        <v>33.28</v>
      </c>
      <c r="M7" s="7">
        <f t="shared" si="3"/>
        <v>62.08</v>
      </c>
      <c r="N7" s="6">
        <f t="shared" si="1"/>
        <v>1</v>
      </c>
    </row>
    <row r="8" spans="1:14" ht="23.25" customHeight="1">
      <c r="A8" s="6">
        <v>6</v>
      </c>
      <c r="B8" s="4" t="s">
        <v>32</v>
      </c>
      <c r="C8" s="4" t="s">
        <v>20</v>
      </c>
      <c r="D8" s="4" t="s">
        <v>33</v>
      </c>
      <c r="E8" s="4" t="s">
        <v>34</v>
      </c>
      <c r="F8" s="6" t="s">
        <v>35</v>
      </c>
      <c r="G8" s="6">
        <v>63</v>
      </c>
      <c r="H8" s="6"/>
      <c r="I8" s="6">
        <f t="shared" si="0"/>
        <v>63</v>
      </c>
      <c r="J8" s="7">
        <f t="shared" si="4"/>
        <v>37.8</v>
      </c>
      <c r="K8" s="8">
        <v>81.4</v>
      </c>
      <c r="L8" s="7">
        <f t="shared" si="2"/>
        <v>32.56</v>
      </c>
      <c r="M8" s="7">
        <f t="shared" si="3"/>
        <v>70.36</v>
      </c>
      <c r="N8" s="6">
        <f t="shared" si="1"/>
        <v>1</v>
      </c>
    </row>
    <row r="9" spans="1:14" ht="23.25" customHeight="1">
      <c r="A9" s="6">
        <v>7</v>
      </c>
      <c r="B9" s="4" t="s">
        <v>36</v>
      </c>
      <c r="C9" s="4" t="s">
        <v>20</v>
      </c>
      <c r="D9" s="4" t="s">
        <v>37</v>
      </c>
      <c r="E9" s="4" t="s">
        <v>38</v>
      </c>
      <c r="F9" s="6" t="s">
        <v>39</v>
      </c>
      <c r="G9" s="6">
        <v>52</v>
      </c>
      <c r="H9" s="6"/>
      <c r="I9" s="6">
        <f t="shared" si="0"/>
        <v>52</v>
      </c>
      <c r="J9" s="7">
        <f t="shared" si="4"/>
        <v>31.2</v>
      </c>
      <c r="K9" s="8">
        <v>82.8</v>
      </c>
      <c r="L9" s="7">
        <f t="shared" si="2"/>
        <v>33.12</v>
      </c>
      <c r="M9" s="7">
        <f t="shared" si="3"/>
        <v>64.32</v>
      </c>
      <c r="N9" s="6">
        <f t="shared" si="1"/>
        <v>1</v>
      </c>
    </row>
    <row r="10" spans="1:14" ht="23.25" customHeight="1">
      <c r="A10" s="6">
        <v>8</v>
      </c>
      <c r="B10" s="4" t="s">
        <v>40</v>
      </c>
      <c r="C10" s="4" t="s">
        <v>20</v>
      </c>
      <c r="D10" s="4" t="s">
        <v>41</v>
      </c>
      <c r="E10" s="4" t="s">
        <v>42</v>
      </c>
      <c r="F10" s="6" t="s">
        <v>43</v>
      </c>
      <c r="G10" s="6">
        <v>59</v>
      </c>
      <c r="H10" s="6"/>
      <c r="I10" s="6">
        <f t="shared" si="0"/>
        <v>59</v>
      </c>
      <c r="J10" s="7">
        <f t="shared" si="4"/>
        <v>35.4</v>
      </c>
      <c r="K10" s="8">
        <v>84.8</v>
      </c>
      <c r="L10" s="7">
        <f t="shared" si="2"/>
        <v>33.92</v>
      </c>
      <c r="M10" s="7">
        <f t="shared" si="3"/>
        <v>69.32</v>
      </c>
      <c r="N10" s="6">
        <f t="shared" si="1"/>
        <v>1</v>
      </c>
    </row>
    <row r="11" spans="1:14" ht="23.25" customHeight="1">
      <c r="A11" s="6">
        <v>9</v>
      </c>
      <c r="B11" s="4" t="s">
        <v>44</v>
      </c>
      <c r="C11" s="4" t="s">
        <v>20</v>
      </c>
      <c r="D11" s="4" t="s">
        <v>45</v>
      </c>
      <c r="E11" s="4" t="s">
        <v>46</v>
      </c>
      <c r="F11" s="6" t="s">
        <v>47</v>
      </c>
      <c r="G11" s="6">
        <v>65</v>
      </c>
      <c r="H11" s="6"/>
      <c r="I11" s="6">
        <f t="shared" si="0"/>
        <v>65</v>
      </c>
      <c r="J11" s="7">
        <f t="shared" si="4"/>
        <v>39</v>
      </c>
      <c r="K11" s="8">
        <v>81.6</v>
      </c>
      <c r="L11" s="7">
        <f t="shared" si="2"/>
        <v>32.64</v>
      </c>
      <c r="M11" s="7">
        <f t="shared" si="3"/>
        <v>71.64</v>
      </c>
      <c r="N11" s="6">
        <f t="shared" si="1"/>
        <v>1</v>
      </c>
    </row>
    <row r="12" spans="1:14" ht="23.25" customHeight="1">
      <c r="A12" s="6">
        <v>10</v>
      </c>
      <c r="B12" s="4" t="s">
        <v>48</v>
      </c>
      <c r="C12" s="4" t="s">
        <v>15</v>
      </c>
      <c r="D12" s="4" t="s">
        <v>49</v>
      </c>
      <c r="E12" s="4" t="s">
        <v>50</v>
      </c>
      <c r="F12" s="6" t="s">
        <v>51</v>
      </c>
      <c r="G12" s="6">
        <v>53</v>
      </c>
      <c r="H12" s="6"/>
      <c r="I12" s="6">
        <f aca="true" t="shared" si="5" ref="I12:I18">SUM(G12:H12)</f>
        <v>53</v>
      </c>
      <c r="J12" s="7">
        <f t="shared" si="4"/>
        <v>31.8</v>
      </c>
      <c r="K12" s="8">
        <v>84</v>
      </c>
      <c r="L12" s="7">
        <f t="shared" si="2"/>
        <v>33.6</v>
      </c>
      <c r="M12" s="7">
        <f t="shared" si="3"/>
        <v>65.4</v>
      </c>
      <c r="N12" s="6">
        <f t="shared" si="1"/>
        <v>1</v>
      </c>
    </row>
    <row r="13" spans="1:14" ht="23.25" customHeight="1">
      <c r="A13" s="6">
        <v>11</v>
      </c>
      <c r="B13" s="4" t="s">
        <v>52</v>
      </c>
      <c r="C13" s="4" t="s">
        <v>15</v>
      </c>
      <c r="D13" s="4" t="s">
        <v>49</v>
      </c>
      <c r="E13" s="4" t="s">
        <v>50</v>
      </c>
      <c r="F13" s="6" t="s">
        <v>53</v>
      </c>
      <c r="G13" s="6">
        <v>48</v>
      </c>
      <c r="H13" s="6"/>
      <c r="I13" s="6">
        <f t="shared" si="5"/>
        <v>48</v>
      </c>
      <c r="J13" s="7">
        <f t="shared" si="4"/>
        <v>28.8</v>
      </c>
      <c r="K13" s="8">
        <v>77.7</v>
      </c>
      <c r="L13" s="7">
        <f t="shared" si="2"/>
        <v>31.08</v>
      </c>
      <c r="M13" s="7">
        <f t="shared" si="3"/>
        <v>59.879999999999995</v>
      </c>
      <c r="N13" s="6">
        <f t="shared" si="1"/>
        <v>2</v>
      </c>
    </row>
    <row r="14" spans="1:14" ht="23.25" customHeight="1">
      <c r="A14" s="6">
        <v>12</v>
      </c>
      <c r="B14" s="4" t="s">
        <v>54</v>
      </c>
      <c r="C14" s="4" t="s">
        <v>20</v>
      </c>
      <c r="D14" s="4" t="s">
        <v>29</v>
      </c>
      <c r="E14" s="4" t="s">
        <v>55</v>
      </c>
      <c r="F14" s="6" t="s">
        <v>56</v>
      </c>
      <c r="G14" s="6">
        <v>52</v>
      </c>
      <c r="H14" s="6"/>
      <c r="I14" s="6">
        <f t="shared" si="5"/>
        <v>52</v>
      </c>
      <c r="J14" s="7">
        <f t="shared" si="4"/>
        <v>31.2</v>
      </c>
      <c r="K14" s="8">
        <v>80.2</v>
      </c>
      <c r="L14" s="7">
        <f t="shared" si="2"/>
        <v>32.08</v>
      </c>
      <c r="M14" s="7">
        <f t="shared" si="3"/>
        <v>63.28</v>
      </c>
      <c r="N14" s="6">
        <f t="shared" si="1"/>
        <v>1</v>
      </c>
    </row>
    <row r="15" spans="1:14" ht="23.25" customHeight="1">
      <c r="A15" s="6">
        <v>13</v>
      </c>
      <c r="B15" s="4" t="s">
        <v>57</v>
      </c>
      <c r="C15" s="4" t="s">
        <v>15</v>
      </c>
      <c r="D15" s="4" t="s">
        <v>58</v>
      </c>
      <c r="E15" s="4" t="s">
        <v>59</v>
      </c>
      <c r="F15" s="6" t="s">
        <v>60</v>
      </c>
      <c r="G15" s="6">
        <v>48</v>
      </c>
      <c r="H15" s="6"/>
      <c r="I15" s="6">
        <f t="shared" si="5"/>
        <v>48</v>
      </c>
      <c r="J15" s="7">
        <f t="shared" si="4"/>
        <v>28.8</v>
      </c>
      <c r="K15" s="8">
        <v>82.7</v>
      </c>
      <c r="L15" s="7">
        <f t="shared" si="2"/>
        <v>33.08</v>
      </c>
      <c r="M15" s="7">
        <f t="shared" si="3"/>
        <v>61.879999999999995</v>
      </c>
      <c r="N15" s="6">
        <f t="shared" si="1"/>
        <v>1</v>
      </c>
    </row>
    <row r="16" spans="1:14" ht="23.25" customHeight="1">
      <c r="A16" s="6">
        <v>14</v>
      </c>
      <c r="B16" s="4" t="s">
        <v>61</v>
      </c>
      <c r="C16" s="4" t="s">
        <v>20</v>
      </c>
      <c r="D16" s="4" t="s">
        <v>41</v>
      </c>
      <c r="E16" s="4" t="s">
        <v>62</v>
      </c>
      <c r="F16" s="6" t="s">
        <v>63</v>
      </c>
      <c r="G16" s="6">
        <v>59</v>
      </c>
      <c r="H16" s="6"/>
      <c r="I16" s="6">
        <f t="shared" si="5"/>
        <v>59</v>
      </c>
      <c r="J16" s="7">
        <f t="shared" si="4"/>
        <v>35.4</v>
      </c>
      <c r="K16" s="8">
        <v>81.2</v>
      </c>
      <c r="L16" s="7">
        <f t="shared" si="2"/>
        <v>32.48</v>
      </c>
      <c r="M16" s="7">
        <f t="shared" si="3"/>
        <v>67.88</v>
      </c>
      <c r="N16" s="6">
        <f t="shared" si="1"/>
        <v>1</v>
      </c>
    </row>
    <row r="17" spans="1:14" ht="23.25" customHeight="1">
      <c r="A17" s="6">
        <v>15</v>
      </c>
      <c r="B17" s="4" t="s">
        <v>64</v>
      </c>
      <c r="C17" s="4" t="s">
        <v>15</v>
      </c>
      <c r="D17" s="4" t="s">
        <v>65</v>
      </c>
      <c r="E17" s="4" t="s">
        <v>66</v>
      </c>
      <c r="F17" s="6" t="s">
        <v>67</v>
      </c>
      <c r="G17" s="6">
        <v>42</v>
      </c>
      <c r="H17" s="6"/>
      <c r="I17" s="6">
        <f t="shared" si="5"/>
        <v>42</v>
      </c>
      <c r="J17" s="7">
        <f t="shared" si="4"/>
        <v>25.2</v>
      </c>
      <c r="K17" s="8">
        <v>80.9</v>
      </c>
      <c r="L17" s="7">
        <f t="shared" si="2"/>
        <v>32.36</v>
      </c>
      <c r="M17" s="7">
        <f t="shared" si="3"/>
        <v>57.56</v>
      </c>
      <c r="N17" s="6">
        <f t="shared" si="1"/>
        <v>1</v>
      </c>
    </row>
    <row r="18" spans="1:14" ht="23.25" customHeight="1">
      <c r="A18" s="6">
        <v>16</v>
      </c>
      <c r="B18" s="4" t="s">
        <v>68</v>
      </c>
      <c r="C18" s="4" t="s">
        <v>20</v>
      </c>
      <c r="D18" s="4" t="s">
        <v>69</v>
      </c>
      <c r="E18" s="4" t="s">
        <v>70</v>
      </c>
      <c r="F18" s="6" t="s">
        <v>71</v>
      </c>
      <c r="G18" s="6">
        <v>57</v>
      </c>
      <c r="H18" s="6"/>
      <c r="I18" s="6">
        <f t="shared" si="5"/>
        <v>57</v>
      </c>
      <c r="J18" s="7">
        <f t="shared" si="4"/>
        <v>34.2</v>
      </c>
      <c r="K18" s="8">
        <v>76.2</v>
      </c>
      <c r="L18" s="7">
        <f t="shared" si="2"/>
        <v>30.48</v>
      </c>
      <c r="M18" s="7">
        <f t="shared" si="3"/>
        <v>64.68</v>
      </c>
      <c r="N18" s="6">
        <f t="shared" si="1"/>
        <v>1</v>
      </c>
    </row>
    <row r="19" spans="1:14" ht="23.25" customHeight="1">
      <c r="A19" s="6">
        <v>17</v>
      </c>
      <c r="B19" s="4" t="s">
        <v>72</v>
      </c>
      <c r="C19" s="4" t="s">
        <v>20</v>
      </c>
      <c r="D19" s="4" t="s">
        <v>73</v>
      </c>
      <c r="E19" s="4" t="s">
        <v>74</v>
      </c>
      <c r="F19" s="6" t="s">
        <v>75</v>
      </c>
      <c r="G19" s="6">
        <v>49</v>
      </c>
      <c r="H19" s="6"/>
      <c r="I19" s="6">
        <f aca="true" t="shared" si="6" ref="I19:I25">SUM(G19:H19)</f>
        <v>49</v>
      </c>
      <c r="J19" s="7">
        <f t="shared" si="4"/>
        <v>29.4</v>
      </c>
      <c r="K19" s="8">
        <v>82.8</v>
      </c>
      <c r="L19" s="7">
        <f t="shared" si="2"/>
        <v>33.12</v>
      </c>
      <c r="M19" s="7">
        <f t="shared" si="3"/>
        <v>62.519999999999996</v>
      </c>
      <c r="N19" s="6">
        <f t="shared" si="1"/>
        <v>1</v>
      </c>
    </row>
    <row r="20" spans="1:14" ht="23.25" customHeight="1">
      <c r="A20" s="6">
        <v>18</v>
      </c>
      <c r="B20" s="4" t="s">
        <v>76</v>
      </c>
      <c r="C20" s="4" t="s">
        <v>15</v>
      </c>
      <c r="D20" s="4" t="s">
        <v>77</v>
      </c>
      <c r="E20" s="4" t="s">
        <v>78</v>
      </c>
      <c r="F20" s="6" t="s">
        <v>79</v>
      </c>
      <c r="G20" s="6">
        <v>54</v>
      </c>
      <c r="H20" s="6"/>
      <c r="I20" s="6">
        <f t="shared" si="6"/>
        <v>54</v>
      </c>
      <c r="J20" s="7">
        <f t="shared" si="4"/>
        <v>32.4</v>
      </c>
      <c r="K20" s="8">
        <v>78.2</v>
      </c>
      <c r="L20" s="7">
        <f t="shared" si="2"/>
        <v>31.28</v>
      </c>
      <c r="M20" s="7">
        <f t="shared" si="3"/>
        <v>63.68</v>
      </c>
      <c r="N20" s="6">
        <f t="shared" si="1"/>
        <v>1</v>
      </c>
    </row>
    <row r="21" spans="1:14" ht="23.25" customHeight="1">
      <c r="A21" s="6">
        <v>19</v>
      </c>
      <c r="B21" s="4" t="s">
        <v>80</v>
      </c>
      <c r="C21" s="4" t="s">
        <v>15</v>
      </c>
      <c r="D21" s="4" t="s">
        <v>41</v>
      </c>
      <c r="E21" s="4" t="s">
        <v>81</v>
      </c>
      <c r="F21" s="6" t="s">
        <v>82</v>
      </c>
      <c r="G21" s="6">
        <v>54</v>
      </c>
      <c r="H21" s="6"/>
      <c r="I21" s="6">
        <f t="shared" si="6"/>
        <v>54</v>
      </c>
      <c r="J21" s="7">
        <f t="shared" si="4"/>
        <v>32.4</v>
      </c>
      <c r="K21" s="8">
        <v>81.4</v>
      </c>
      <c r="L21" s="7">
        <f t="shared" si="2"/>
        <v>32.56</v>
      </c>
      <c r="M21" s="7">
        <f t="shared" si="3"/>
        <v>64.96000000000001</v>
      </c>
      <c r="N21" s="6">
        <f t="shared" si="1"/>
        <v>1</v>
      </c>
    </row>
    <row r="22" spans="1:14" ht="23.25" customHeight="1">
      <c r="A22" s="6">
        <v>20</v>
      </c>
      <c r="B22" s="4" t="s">
        <v>83</v>
      </c>
      <c r="C22" s="4" t="s">
        <v>15</v>
      </c>
      <c r="D22" s="4" t="s">
        <v>45</v>
      </c>
      <c r="E22" s="4" t="s">
        <v>84</v>
      </c>
      <c r="F22" s="6" t="s">
        <v>85</v>
      </c>
      <c r="G22" s="6">
        <v>46</v>
      </c>
      <c r="H22" s="6"/>
      <c r="I22" s="6">
        <f t="shared" si="6"/>
        <v>46</v>
      </c>
      <c r="J22" s="7">
        <f t="shared" si="4"/>
        <v>27.6</v>
      </c>
      <c r="K22" s="8">
        <v>79.8</v>
      </c>
      <c r="L22" s="7">
        <f t="shared" si="2"/>
        <v>31.92</v>
      </c>
      <c r="M22" s="7">
        <f t="shared" si="3"/>
        <v>59.52</v>
      </c>
      <c r="N22" s="6">
        <f t="shared" si="1"/>
        <v>1</v>
      </c>
    </row>
    <row r="23" spans="1:14" ht="23.25" customHeight="1">
      <c r="A23" s="6">
        <v>21</v>
      </c>
      <c r="B23" s="4" t="s">
        <v>86</v>
      </c>
      <c r="C23" s="4" t="s">
        <v>20</v>
      </c>
      <c r="D23" s="4" t="s">
        <v>33</v>
      </c>
      <c r="E23" s="4" t="s">
        <v>87</v>
      </c>
      <c r="F23" s="6" t="s">
        <v>88</v>
      </c>
      <c r="G23" s="6">
        <v>50</v>
      </c>
      <c r="H23" s="6"/>
      <c r="I23" s="6">
        <f t="shared" si="6"/>
        <v>50</v>
      </c>
      <c r="J23" s="7">
        <f t="shared" si="4"/>
        <v>30</v>
      </c>
      <c r="K23" s="8">
        <v>82.2</v>
      </c>
      <c r="L23" s="7">
        <f t="shared" si="2"/>
        <v>32.88</v>
      </c>
      <c r="M23" s="7">
        <f t="shared" si="3"/>
        <v>62.88</v>
      </c>
      <c r="N23" s="6">
        <f t="shared" si="1"/>
        <v>1</v>
      </c>
    </row>
    <row r="24" spans="1:14" ht="23.25" customHeight="1">
      <c r="A24" s="6">
        <v>22</v>
      </c>
      <c r="B24" s="4" t="s">
        <v>89</v>
      </c>
      <c r="C24" s="4" t="s">
        <v>15</v>
      </c>
      <c r="D24" s="4" t="s">
        <v>90</v>
      </c>
      <c r="E24" s="4" t="s">
        <v>91</v>
      </c>
      <c r="F24" s="6" t="s">
        <v>92</v>
      </c>
      <c r="G24" s="6">
        <v>44</v>
      </c>
      <c r="H24" s="6"/>
      <c r="I24" s="6">
        <f t="shared" si="6"/>
        <v>44</v>
      </c>
      <c r="J24" s="7">
        <f t="shared" si="4"/>
        <v>26.4</v>
      </c>
      <c r="K24" s="8">
        <v>76.6</v>
      </c>
      <c r="L24" s="7">
        <f t="shared" si="2"/>
        <v>30.64</v>
      </c>
      <c r="M24" s="7">
        <f t="shared" si="3"/>
        <v>57.04</v>
      </c>
      <c r="N24" s="6">
        <f t="shared" si="1"/>
        <v>1</v>
      </c>
    </row>
    <row r="25" spans="1:14" ht="23.25" customHeight="1">
      <c r="A25" s="6">
        <v>23</v>
      </c>
      <c r="B25" s="4" t="s">
        <v>93</v>
      </c>
      <c r="C25" s="4" t="s">
        <v>20</v>
      </c>
      <c r="D25" s="4" t="s">
        <v>90</v>
      </c>
      <c r="E25" s="4" t="s">
        <v>91</v>
      </c>
      <c r="F25" s="6" t="s">
        <v>94</v>
      </c>
      <c r="G25" s="6">
        <v>40</v>
      </c>
      <c r="H25" s="6"/>
      <c r="I25" s="6">
        <f t="shared" si="6"/>
        <v>40</v>
      </c>
      <c r="J25" s="7">
        <f t="shared" si="4"/>
        <v>24</v>
      </c>
      <c r="K25" s="8">
        <v>79.8</v>
      </c>
      <c r="L25" s="7">
        <f t="shared" si="2"/>
        <v>31.92</v>
      </c>
      <c r="M25" s="7">
        <f t="shared" si="3"/>
        <v>55.92</v>
      </c>
      <c r="N25" s="6">
        <f t="shared" si="1"/>
        <v>2</v>
      </c>
    </row>
    <row r="26" spans="1:14" ht="23.25" customHeight="1">
      <c r="A26" s="6">
        <v>24</v>
      </c>
      <c r="B26" s="4" t="s">
        <v>95</v>
      </c>
      <c r="C26" s="4" t="s">
        <v>15</v>
      </c>
      <c r="D26" s="4" t="s">
        <v>58</v>
      </c>
      <c r="E26" s="4" t="s">
        <v>96</v>
      </c>
      <c r="F26" s="6" t="s">
        <v>97</v>
      </c>
      <c r="G26" s="6">
        <v>50</v>
      </c>
      <c r="H26" s="6"/>
      <c r="I26" s="6">
        <f>SUM(G26:H26)</f>
        <v>50</v>
      </c>
      <c r="J26" s="7">
        <f>ROUND(I26*0.6,2)</f>
        <v>30</v>
      </c>
      <c r="K26" s="8">
        <v>84.2</v>
      </c>
      <c r="L26" s="7">
        <f>ROUND(K26*0.4,2)</f>
        <v>33.68</v>
      </c>
      <c r="M26" s="7">
        <f>SUM(J26+L26)</f>
        <v>63.68</v>
      </c>
      <c r="N26" s="6">
        <f t="shared" si="1"/>
        <v>1</v>
      </c>
    </row>
    <row r="27" spans="1:14" ht="23.25" customHeight="1">
      <c r="A27" s="6">
        <v>25</v>
      </c>
      <c r="B27" s="4" t="s">
        <v>98</v>
      </c>
      <c r="C27" s="4" t="s">
        <v>20</v>
      </c>
      <c r="D27" s="4" t="s">
        <v>69</v>
      </c>
      <c r="E27" s="4" t="s">
        <v>99</v>
      </c>
      <c r="F27" s="6" t="s">
        <v>100</v>
      </c>
      <c r="G27" s="6">
        <v>57</v>
      </c>
      <c r="H27" s="6"/>
      <c r="I27" s="6">
        <f aca="true" t="shared" si="7" ref="I27:I37">SUM(G27:H27)</f>
        <v>57</v>
      </c>
      <c r="J27" s="7">
        <f t="shared" si="4"/>
        <v>34.2</v>
      </c>
      <c r="K27" s="8">
        <v>82</v>
      </c>
      <c r="L27" s="7">
        <f t="shared" si="2"/>
        <v>32.8</v>
      </c>
      <c r="M27" s="7">
        <f t="shared" si="3"/>
        <v>67</v>
      </c>
      <c r="N27" s="6">
        <f t="shared" si="1"/>
        <v>1</v>
      </c>
    </row>
    <row r="28" spans="1:14" ht="23.25" customHeight="1">
      <c r="A28" s="6">
        <v>26</v>
      </c>
      <c r="B28" s="4" t="s">
        <v>101</v>
      </c>
      <c r="C28" s="4" t="s">
        <v>20</v>
      </c>
      <c r="D28" s="4" t="s">
        <v>102</v>
      </c>
      <c r="E28" s="4" t="s">
        <v>103</v>
      </c>
      <c r="F28" s="6" t="s">
        <v>104</v>
      </c>
      <c r="G28" s="6">
        <v>62</v>
      </c>
      <c r="H28" s="6"/>
      <c r="I28" s="6">
        <f t="shared" si="7"/>
        <v>62</v>
      </c>
      <c r="J28" s="7">
        <f>ROUND(I28*0.6,2)</f>
        <v>37.2</v>
      </c>
      <c r="K28" s="8">
        <v>83.4</v>
      </c>
      <c r="L28" s="7">
        <f>ROUND(K28*0.4,2)</f>
        <v>33.36</v>
      </c>
      <c r="M28" s="7">
        <f>SUM(J28+L28)</f>
        <v>70.56</v>
      </c>
      <c r="N28" s="6">
        <f t="shared" si="1"/>
        <v>1</v>
      </c>
    </row>
    <row r="29" spans="1:14" ht="23.25" customHeight="1">
      <c r="A29" s="6">
        <v>27</v>
      </c>
      <c r="B29" s="4" t="s">
        <v>105</v>
      </c>
      <c r="C29" s="4" t="s">
        <v>20</v>
      </c>
      <c r="D29" s="4" t="s">
        <v>102</v>
      </c>
      <c r="E29" s="4" t="s">
        <v>103</v>
      </c>
      <c r="F29" s="6" t="s">
        <v>106</v>
      </c>
      <c r="G29" s="6">
        <v>60</v>
      </c>
      <c r="H29" s="6"/>
      <c r="I29" s="6">
        <f t="shared" si="7"/>
        <v>60</v>
      </c>
      <c r="J29" s="7">
        <f>ROUND(I29*0.6,2)</f>
        <v>36</v>
      </c>
      <c r="K29" s="8">
        <v>84.3</v>
      </c>
      <c r="L29" s="7">
        <f>ROUND(K29*0.4,2)</f>
        <v>33.72</v>
      </c>
      <c r="M29" s="7">
        <f>SUM(J29+L29)</f>
        <v>69.72</v>
      </c>
      <c r="N29" s="6">
        <f t="shared" si="1"/>
        <v>2</v>
      </c>
    </row>
    <row r="30" spans="1:14" ht="23.25" customHeight="1">
      <c r="A30" s="6">
        <v>28</v>
      </c>
      <c r="B30" s="4" t="s">
        <v>107</v>
      </c>
      <c r="C30" s="4" t="s">
        <v>15</v>
      </c>
      <c r="D30" s="4" t="s">
        <v>102</v>
      </c>
      <c r="E30" s="4" t="s">
        <v>103</v>
      </c>
      <c r="F30" s="6" t="s">
        <v>108</v>
      </c>
      <c r="G30" s="6">
        <v>60</v>
      </c>
      <c r="H30" s="6"/>
      <c r="I30" s="6">
        <f t="shared" si="7"/>
        <v>60</v>
      </c>
      <c r="J30" s="7">
        <f>ROUND(I30*0.6,2)</f>
        <v>36</v>
      </c>
      <c r="K30" s="8">
        <v>83.9</v>
      </c>
      <c r="L30" s="7">
        <f>ROUND(K30*0.4,2)</f>
        <v>33.56</v>
      </c>
      <c r="M30" s="7">
        <f>SUM(J30+L30)</f>
        <v>69.56</v>
      </c>
      <c r="N30" s="6">
        <f t="shared" si="1"/>
        <v>3</v>
      </c>
    </row>
    <row r="31" spans="1:14" ht="23.25" customHeight="1">
      <c r="A31" s="6">
        <v>29</v>
      </c>
      <c r="B31" s="4" t="s">
        <v>109</v>
      </c>
      <c r="C31" s="4" t="s">
        <v>20</v>
      </c>
      <c r="D31" s="4" t="s">
        <v>102</v>
      </c>
      <c r="E31" s="4" t="s">
        <v>103</v>
      </c>
      <c r="F31" s="6" t="s">
        <v>110</v>
      </c>
      <c r="G31" s="6">
        <v>60</v>
      </c>
      <c r="H31" s="6"/>
      <c r="I31" s="6">
        <f t="shared" si="7"/>
        <v>60</v>
      </c>
      <c r="J31" s="7">
        <f>ROUND(I31*0.6,2)</f>
        <v>36</v>
      </c>
      <c r="K31" s="8">
        <v>82.4</v>
      </c>
      <c r="L31" s="7">
        <f>ROUND(K31*0.4,2)</f>
        <v>32.96</v>
      </c>
      <c r="M31" s="7">
        <f>SUM(J31+L31)</f>
        <v>68.96000000000001</v>
      </c>
      <c r="N31" s="6">
        <f t="shared" si="1"/>
        <v>4</v>
      </c>
    </row>
    <row r="32" spans="1:14" ht="23.25" customHeight="1">
      <c r="A32" s="6">
        <v>30</v>
      </c>
      <c r="B32" s="4" t="s">
        <v>111</v>
      </c>
      <c r="C32" s="4" t="s">
        <v>20</v>
      </c>
      <c r="D32" s="4" t="s">
        <v>102</v>
      </c>
      <c r="E32" s="4" t="s">
        <v>103</v>
      </c>
      <c r="F32" s="6" t="s">
        <v>112</v>
      </c>
      <c r="G32" s="6">
        <v>57</v>
      </c>
      <c r="H32" s="6"/>
      <c r="I32" s="6">
        <f t="shared" si="7"/>
        <v>57</v>
      </c>
      <c r="J32" s="7">
        <f>ROUND(I32*0.6,2)</f>
        <v>34.2</v>
      </c>
      <c r="K32" s="8">
        <v>82.9</v>
      </c>
      <c r="L32" s="7">
        <f>ROUND(K32*0.4,2)</f>
        <v>33.16</v>
      </c>
      <c r="M32" s="7">
        <f>SUM(J32+L32)</f>
        <v>67.36</v>
      </c>
      <c r="N32" s="6">
        <f t="shared" si="1"/>
        <v>5</v>
      </c>
    </row>
    <row r="33" spans="1:14" ht="23.25" customHeight="1">
      <c r="A33" s="6">
        <v>31</v>
      </c>
      <c r="B33" s="4" t="s">
        <v>113</v>
      </c>
      <c r="C33" s="4" t="s">
        <v>20</v>
      </c>
      <c r="D33" s="4" t="s">
        <v>102</v>
      </c>
      <c r="E33" s="4" t="s">
        <v>103</v>
      </c>
      <c r="F33" s="6" t="s">
        <v>114</v>
      </c>
      <c r="G33" s="6">
        <v>57</v>
      </c>
      <c r="H33" s="6"/>
      <c r="I33" s="6">
        <f t="shared" si="7"/>
        <v>57</v>
      </c>
      <c r="J33" s="7">
        <f t="shared" si="4"/>
        <v>34.2</v>
      </c>
      <c r="K33" s="8">
        <v>82.8</v>
      </c>
      <c r="L33" s="7">
        <f t="shared" si="2"/>
        <v>33.12</v>
      </c>
      <c r="M33" s="7">
        <f t="shared" si="3"/>
        <v>67.32</v>
      </c>
      <c r="N33" s="6">
        <f t="shared" si="1"/>
        <v>6</v>
      </c>
    </row>
    <row r="34" spans="1:14" ht="23.25" customHeight="1">
      <c r="A34" s="6">
        <v>32</v>
      </c>
      <c r="B34" s="5" t="s">
        <v>115</v>
      </c>
      <c r="C34" s="5" t="s">
        <v>20</v>
      </c>
      <c r="D34" s="5" t="s">
        <v>102</v>
      </c>
      <c r="E34" s="5" t="s">
        <v>103</v>
      </c>
      <c r="F34" s="9" t="s">
        <v>116</v>
      </c>
      <c r="G34" s="9">
        <v>56</v>
      </c>
      <c r="H34" s="6"/>
      <c r="I34" s="6">
        <f t="shared" si="7"/>
        <v>56</v>
      </c>
      <c r="J34" s="7">
        <f>ROUND(I34*0.6,2)</f>
        <v>33.6</v>
      </c>
      <c r="K34" s="8">
        <v>81.8</v>
      </c>
      <c r="L34" s="7">
        <f>ROUND(K34*0.4,2)</f>
        <v>32.72</v>
      </c>
      <c r="M34" s="7">
        <f>SUM(J34+L34)</f>
        <v>66.32</v>
      </c>
      <c r="N34" s="6">
        <f t="shared" si="1"/>
        <v>7</v>
      </c>
    </row>
    <row r="35" spans="1:14" ht="23.25" customHeight="1">
      <c r="A35" s="6">
        <v>33</v>
      </c>
      <c r="B35" s="4" t="s">
        <v>117</v>
      </c>
      <c r="C35" s="4" t="s">
        <v>20</v>
      </c>
      <c r="D35" s="4" t="s">
        <v>102</v>
      </c>
      <c r="E35" s="4" t="s">
        <v>103</v>
      </c>
      <c r="F35" s="6" t="s">
        <v>118</v>
      </c>
      <c r="G35" s="6">
        <v>55</v>
      </c>
      <c r="H35" s="6"/>
      <c r="I35" s="6">
        <f t="shared" si="7"/>
        <v>55</v>
      </c>
      <c r="J35" s="7">
        <f>ROUND(I35*0.6,2)</f>
        <v>33</v>
      </c>
      <c r="K35" s="8">
        <v>83.3</v>
      </c>
      <c r="L35" s="7">
        <f>ROUND(K35*0.4,2)</f>
        <v>33.32</v>
      </c>
      <c r="M35" s="7">
        <f>SUM(J35+L35)</f>
        <v>66.32</v>
      </c>
      <c r="N35" s="6">
        <f aca="true" t="shared" si="8" ref="N35:N66">SUMPRODUCT(((E$3:E$55=E35)*M$3:M$55&gt;M35)*1)+1</f>
        <v>7</v>
      </c>
    </row>
    <row r="36" spans="1:14" ht="23.25" customHeight="1">
      <c r="A36" s="6">
        <v>34</v>
      </c>
      <c r="B36" s="4" t="s">
        <v>119</v>
      </c>
      <c r="C36" s="4" t="s">
        <v>20</v>
      </c>
      <c r="D36" s="4" t="s">
        <v>102</v>
      </c>
      <c r="E36" s="4" t="s">
        <v>103</v>
      </c>
      <c r="F36" s="6" t="s">
        <v>120</v>
      </c>
      <c r="G36" s="6">
        <v>53</v>
      </c>
      <c r="H36" s="6"/>
      <c r="I36" s="6">
        <f t="shared" si="7"/>
        <v>53</v>
      </c>
      <c r="J36" s="7">
        <f>ROUND(I36*0.6,2)</f>
        <v>31.8</v>
      </c>
      <c r="K36" s="8">
        <v>86.3</v>
      </c>
      <c r="L36" s="7">
        <f>ROUND(K36*0.4,2)</f>
        <v>34.52</v>
      </c>
      <c r="M36" s="7">
        <f>SUM(J36+L36)</f>
        <v>66.32000000000001</v>
      </c>
      <c r="N36" s="6">
        <f t="shared" si="8"/>
        <v>7</v>
      </c>
    </row>
    <row r="37" spans="1:14" ht="23.25" customHeight="1">
      <c r="A37" s="6">
        <v>35</v>
      </c>
      <c r="B37" s="4" t="s">
        <v>121</v>
      </c>
      <c r="C37" s="4" t="s">
        <v>20</v>
      </c>
      <c r="D37" s="4" t="s">
        <v>102</v>
      </c>
      <c r="E37" s="4" t="s">
        <v>103</v>
      </c>
      <c r="F37" s="6" t="s">
        <v>122</v>
      </c>
      <c r="G37" s="6">
        <v>54</v>
      </c>
      <c r="H37" s="6"/>
      <c r="I37" s="6">
        <f t="shared" si="7"/>
        <v>54</v>
      </c>
      <c r="J37" s="7">
        <f>ROUND(I37*0.6,2)</f>
        <v>32.4</v>
      </c>
      <c r="K37" s="8">
        <v>81.9</v>
      </c>
      <c r="L37" s="7">
        <f>ROUND(K37*0.4,2)</f>
        <v>32.76</v>
      </c>
      <c r="M37" s="7">
        <f>SUM(J37+L37)</f>
        <v>65.16</v>
      </c>
      <c r="N37" s="6">
        <f t="shared" si="8"/>
        <v>10</v>
      </c>
    </row>
    <row r="38" spans="1:14" ht="23.25" customHeight="1">
      <c r="A38" s="6">
        <v>36</v>
      </c>
      <c r="B38" s="4" t="s">
        <v>123</v>
      </c>
      <c r="C38" s="4" t="s">
        <v>20</v>
      </c>
      <c r="D38" s="4" t="s">
        <v>41</v>
      </c>
      <c r="E38" s="4" t="s">
        <v>124</v>
      </c>
      <c r="F38" s="6" t="s">
        <v>125</v>
      </c>
      <c r="G38" s="6">
        <v>58</v>
      </c>
      <c r="H38" s="6"/>
      <c r="I38" s="6">
        <f aca="true" t="shared" si="9" ref="I38:I55">SUM(G38:H38)</f>
        <v>58</v>
      </c>
      <c r="J38" s="7">
        <f aca="true" t="shared" si="10" ref="J38:J43">ROUND(I38*0.6,2)</f>
        <v>34.8</v>
      </c>
      <c r="K38" s="8">
        <v>82.4</v>
      </c>
      <c r="L38" s="7">
        <f aca="true" t="shared" si="11" ref="L38:L43">ROUND(K38*0.4,2)</f>
        <v>32.96</v>
      </c>
      <c r="M38" s="7">
        <f aca="true" t="shared" si="12" ref="M38:M43">SUM(J38+L38)</f>
        <v>67.75999999999999</v>
      </c>
      <c r="N38" s="6">
        <f t="shared" si="8"/>
        <v>1</v>
      </c>
    </row>
    <row r="39" spans="1:14" ht="23.25" customHeight="1">
      <c r="A39" s="6">
        <v>37</v>
      </c>
      <c r="B39" s="4" t="s">
        <v>126</v>
      </c>
      <c r="C39" s="4" t="s">
        <v>20</v>
      </c>
      <c r="D39" s="4" t="s">
        <v>41</v>
      </c>
      <c r="E39" s="4" t="s">
        <v>124</v>
      </c>
      <c r="F39" s="6" t="s">
        <v>127</v>
      </c>
      <c r="G39" s="6">
        <v>50</v>
      </c>
      <c r="H39" s="6"/>
      <c r="I39" s="6">
        <f t="shared" si="9"/>
        <v>50</v>
      </c>
      <c r="J39" s="7">
        <f t="shared" si="10"/>
        <v>30</v>
      </c>
      <c r="K39" s="8">
        <v>81.6</v>
      </c>
      <c r="L39" s="7">
        <f t="shared" si="11"/>
        <v>32.64</v>
      </c>
      <c r="M39" s="7">
        <f t="shared" si="12"/>
        <v>62.64</v>
      </c>
      <c r="N39" s="6">
        <f t="shared" si="8"/>
        <v>2</v>
      </c>
    </row>
    <row r="40" spans="1:14" ht="23.25" customHeight="1">
      <c r="A40" s="6">
        <v>38</v>
      </c>
      <c r="B40" s="4" t="s">
        <v>128</v>
      </c>
      <c r="C40" s="4" t="s">
        <v>20</v>
      </c>
      <c r="D40" s="4" t="s">
        <v>41</v>
      </c>
      <c r="E40" s="4" t="s">
        <v>124</v>
      </c>
      <c r="F40" s="6" t="s">
        <v>129</v>
      </c>
      <c r="G40" s="6">
        <v>50</v>
      </c>
      <c r="H40" s="6"/>
      <c r="I40" s="6">
        <f t="shared" si="9"/>
        <v>50</v>
      </c>
      <c r="J40" s="7">
        <f t="shared" si="10"/>
        <v>30</v>
      </c>
      <c r="K40" s="8">
        <v>81</v>
      </c>
      <c r="L40" s="7">
        <f t="shared" si="11"/>
        <v>32.4</v>
      </c>
      <c r="M40" s="7">
        <f t="shared" si="12"/>
        <v>62.4</v>
      </c>
      <c r="N40" s="6">
        <f t="shared" si="8"/>
        <v>3</v>
      </c>
    </row>
    <row r="41" spans="1:14" ht="23.25" customHeight="1">
      <c r="A41" s="6">
        <v>39</v>
      </c>
      <c r="B41" s="4" t="s">
        <v>130</v>
      </c>
      <c r="C41" s="4" t="s">
        <v>20</v>
      </c>
      <c r="D41" s="4" t="s">
        <v>41</v>
      </c>
      <c r="E41" s="4" t="s">
        <v>124</v>
      </c>
      <c r="F41" s="6" t="s">
        <v>131</v>
      </c>
      <c r="G41" s="6">
        <v>49</v>
      </c>
      <c r="H41" s="6"/>
      <c r="I41" s="6">
        <f t="shared" si="9"/>
        <v>49</v>
      </c>
      <c r="J41" s="7">
        <f t="shared" si="10"/>
        <v>29.4</v>
      </c>
      <c r="K41" s="8">
        <v>82.4</v>
      </c>
      <c r="L41" s="7">
        <f t="shared" si="11"/>
        <v>32.96</v>
      </c>
      <c r="M41" s="7">
        <f t="shared" si="12"/>
        <v>62.36</v>
      </c>
      <c r="N41" s="6">
        <f t="shared" si="8"/>
        <v>4</v>
      </c>
    </row>
    <row r="42" spans="1:14" ht="23.25" customHeight="1">
      <c r="A42" s="6">
        <v>40</v>
      </c>
      <c r="B42" s="4" t="s">
        <v>132</v>
      </c>
      <c r="C42" s="4" t="s">
        <v>20</v>
      </c>
      <c r="D42" s="4" t="s">
        <v>133</v>
      </c>
      <c r="E42" s="4" t="s">
        <v>134</v>
      </c>
      <c r="F42" s="6" t="s">
        <v>135</v>
      </c>
      <c r="G42" s="6">
        <v>58</v>
      </c>
      <c r="H42" s="6"/>
      <c r="I42" s="6">
        <f t="shared" si="9"/>
        <v>58</v>
      </c>
      <c r="J42" s="7">
        <f t="shared" si="10"/>
        <v>34.8</v>
      </c>
      <c r="K42" s="8">
        <v>82.7</v>
      </c>
      <c r="L42" s="7">
        <f t="shared" si="11"/>
        <v>33.08</v>
      </c>
      <c r="M42" s="7">
        <f t="shared" si="12"/>
        <v>67.88</v>
      </c>
      <c r="N42" s="6">
        <f t="shared" si="8"/>
        <v>1</v>
      </c>
    </row>
    <row r="43" spans="1:14" ht="23.25" customHeight="1">
      <c r="A43" s="6">
        <v>41</v>
      </c>
      <c r="B43" s="4" t="s">
        <v>136</v>
      </c>
      <c r="C43" s="4" t="s">
        <v>20</v>
      </c>
      <c r="D43" s="4" t="s">
        <v>133</v>
      </c>
      <c r="E43" s="4" t="s">
        <v>137</v>
      </c>
      <c r="F43" s="6" t="s">
        <v>138</v>
      </c>
      <c r="G43" s="6">
        <v>38</v>
      </c>
      <c r="H43" s="6"/>
      <c r="I43" s="6">
        <f t="shared" si="9"/>
        <v>38</v>
      </c>
      <c r="J43" s="7">
        <f t="shared" si="10"/>
        <v>22.8</v>
      </c>
      <c r="K43" s="8">
        <v>81.5</v>
      </c>
      <c r="L43" s="7">
        <f t="shared" si="11"/>
        <v>32.6</v>
      </c>
      <c r="M43" s="7">
        <f t="shared" si="12"/>
        <v>55.400000000000006</v>
      </c>
      <c r="N43" s="6">
        <f t="shared" si="8"/>
        <v>1</v>
      </c>
    </row>
    <row r="44" spans="1:14" ht="23.25" customHeight="1">
      <c r="A44" s="6">
        <v>42</v>
      </c>
      <c r="B44" s="4" t="s">
        <v>139</v>
      </c>
      <c r="C44" s="4" t="s">
        <v>20</v>
      </c>
      <c r="D44" s="4" t="s">
        <v>133</v>
      </c>
      <c r="E44" s="4" t="s">
        <v>140</v>
      </c>
      <c r="F44" s="6" t="s">
        <v>141</v>
      </c>
      <c r="G44" s="6">
        <v>51</v>
      </c>
      <c r="H44" s="6"/>
      <c r="I44" s="6">
        <f t="shared" si="9"/>
        <v>51</v>
      </c>
      <c r="J44" s="7">
        <f aca="true" t="shared" si="13" ref="J44:J55">ROUND(I44*0.6,2)</f>
        <v>30.6</v>
      </c>
      <c r="K44" s="8">
        <v>81.3</v>
      </c>
      <c r="L44" s="7">
        <f aca="true" t="shared" si="14" ref="L44:L55">ROUND(K44*0.4,2)</f>
        <v>32.52</v>
      </c>
      <c r="M44" s="7">
        <f aca="true" t="shared" si="15" ref="M44:M55">SUM(J44+L44)</f>
        <v>63.120000000000005</v>
      </c>
      <c r="N44" s="6">
        <f t="shared" si="8"/>
        <v>1</v>
      </c>
    </row>
    <row r="45" spans="1:14" ht="23.25" customHeight="1">
      <c r="A45" s="6">
        <v>43</v>
      </c>
      <c r="B45" s="4" t="s">
        <v>142</v>
      </c>
      <c r="C45" s="4" t="s">
        <v>15</v>
      </c>
      <c r="D45" s="4" t="s">
        <v>133</v>
      </c>
      <c r="E45" s="4" t="s">
        <v>140</v>
      </c>
      <c r="F45" s="6" t="s">
        <v>143</v>
      </c>
      <c r="G45" s="6">
        <v>50</v>
      </c>
      <c r="H45" s="6"/>
      <c r="I45" s="6">
        <f t="shared" si="9"/>
        <v>50</v>
      </c>
      <c r="J45" s="7">
        <f t="shared" si="13"/>
        <v>30</v>
      </c>
      <c r="K45" s="8">
        <v>81.8</v>
      </c>
      <c r="L45" s="7">
        <f t="shared" si="14"/>
        <v>32.72</v>
      </c>
      <c r="M45" s="7">
        <f t="shared" si="15"/>
        <v>62.72</v>
      </c>
      <c r="N45" s="6">
        <f t="shared" si="8"/>
        <v>2</v>
      </c>
    </row>
    <row r="46" spans="1:14" ht="23.25" customHeight="1">
      <c r="A46" s="6">
        <v>44</v>
      </c>
      <c r="B46" s="4" t="s">
        <v>144</v>
      </c>
      <c r="C46" s="4" t="s">
        <v>20</v>
      </c>
      <c r="D46" s="4" t="s">
        <v>133</v>
      </c>
      <c r="E46" s="4" t="s">
        <v>140</v>
      </c>
      <c r="F46" s="6" t="s">
        <v>145</v>
      </c>
      <c r="G46" s="6">
        <v>44</v>
      </c>
      <c r="H46" s="6"/>
      <c r="I46" s="6">
        <f t="shared" si="9"/>
        <v>44</v>
      </c>
      <c r="J46" s="7">
        <f t="shared" si="13"/>
        <v>26.4</v>
      </c>
      <c r="K46" s="8">
        <v>82.6</v>
      </c>
      <c r="L46" s="7">
        <f t="shared" si="14"/>
        <v>33.04</v>
      </c>
      <c r="M46" s="7">
        <f t="shared" si="15"/>
        <v>59.44</v>
      </c>
      <c r="N46" s="6">
        <f t="shared" si="8"/>
        <v>3</v>
      </c>
    </row>
    <row r="47" spans="1:14" ht="23.25" customHeight="1">
      <c r="A47" s="6">
        <v>45</v>
      </c>
      <c r="B47" s="4" t="s">
        <v>146</v>
      </c>
      <c r="C47" s="4" t="s">
        <v>15</v>
      </c>
      <c r="D47" s="4" t="s">
        <v>133</v>
      </c>
      <c r="E47" s="4" t="s">
        <v>140</v>
      </c>
      <c r="F47" s="6" t="s">
        <v>147</v>
      </c>
      <c r="G47" s="6">
        <v>45</v>
      </c>
      <c r="H47" s="6"/>
      <c r="I47" s="6">
        <f t="shared" si="9"/>
        <v>45</v>
      </c>
      <c r="J47" s="7">
        <f t="shared" si="13"/>
        <v>27</v>
      </c>
      <c r="K47" s="8">
        <v>80.4</v>
      </c>
      <c r="L47" s="7">
        <f t="shared" si="14"/>
        <v>32.16</v>
      </c>
      <c r="M47" s="7">
        <f t="shared" si="15"/>
        <v>59.16</v>
      </c>
      <c r="N47" s="6">
        <f t="shared" si="8"/>
        <v>4</v>
      </c>
    </row>
    <row r="48" spans="1:14" ht="23.25" customHeight="1">
      <c r="A48" s="6">
        <v>46</v>
      </c>
      <c r="B48" s="4" t="s">
        <v>148</v>
      </c>
      <c r="C48" s="4" t="s">
        <v>15</v>
      </c>
      <c r="D48" s="4" t="s">
        <v>149</v>
      </c>
      <c r="E48" s="4" t="s">
        <v>150</v>
      </c>
      <c r="F48" s="6" t="s">
        <v>151</v>
      </c>
      <c r="G48" s="6">
        <v>52</v>
      </c>
      <c r="H48" s="6"/>
      <c r="I48" s="6">
        <f t="shared" si="9"/>
        <v>52</v>
      </c>
      <c r="J48" s="7">
        <f t="shared" si="13"/>
        <v>31.2</v>
      </c>
      <c r="K48" s="8">
        <v>82.4</v>
      </c>
      <c r="L48" s="7">
        <f t="shared" si="14"/>
        <v>32.96</v>
      </c>
      <c r="M48" s="7">
        <f t="shared" si="15"/>
        <v>64.16</v>
      </c>
      <c r="N48" s="6">
        <f t="shared" si="8"/>
        <v>1</v>
      </c>
    </row>
    <row r="49" spans="1:14" ht="23.25" customHeight="1">
      <c r="A49" s="6">
        <v>47</v>
      </c>
      <c r="B49" s="4" t="s">
        <v>152</v>
      </c>
      <c r="C49" s="4" t="s">
        <v>20</v>
      </c>
      <c r="D49" s="4" t="s">
        <v>149</v>
      </c>
      <c r="E49" s="4" t="s">
        <v>150</v>
      </c>
      <c r="F49" s="6" t="s">
        <v>153</v>
      </c>
      <c r="G49" s="6">
        <v>46</v>
      </c>
      <c r="H49" s="6"/>
      <c r="I49" s="6">
        <f t="shared" si="9"/>
        <v>46</v>
      </c>
      <c r="J49" s="7">
        <f t="shared" si="13"/>
        <v>27.6</v>
      </c>
      <c r="K49" s="8">
        <v>78.3</v>
      </c>
      <c r="L49" s="7">
        <f t="shared" si="14"/>
        <v>31.32</v>
      </c>
      <c r="M49" s="7">
        <f t="shared" si="15"/>
        <v>58.92</v>
      </c>
      <c r="N49" s="6">
        <f t="shared" si="8"/>
        <v>2</v>
      </c>
    </row>
    <row r="50" spans="1:14" ht="23.25" customHeight="1">
      <c r="A50" s="6">
        <v>48</v>
      </c>
      <c r="B50" s="4" t="s">
        <v>154</v>
      </c>
      <c r="C50" s="4" t="s">
        <v>20</v>
      </c>
      <c r="D50" s="4" t="s">
        <v>149</v>
      </c>
      <c r="E50" s="4" t="s">
        <v>150</v>
      </c>
      <c r="F50" s="6" t="s">
        <v>155</v>
      </c>
      <c r="G50" s="6">
        <v>42</v>
      </c>
      <c r="H50" s="6"/>
      <c r="I50" s="6">
        <f t="shared" si="9"/>
        <v>42</v>
      </c>
      <c r="J50" s="7">
        <f t="shared" si="13"/>
        <v>25.2</v>
      </c>
      <c r="K50" s="8">
        <v>83.3</v>
      </c>
      <c r="L50" s="7">
        <f t="shared" si="14"/>
        <v>33.32</v>
      </c>
      <c r="M50" s="7">
        <f t="shared" si="15"/>
        <v>58.519999999999996</v>
      </c>
      <c r="N50" s="6">
        <f t="shared" si="8"/>
        <v>3</v>
      </c>
    </row>
    <row r="51" spans="1:14" ht="23.25" customHeight="1">
      <c r="A51" s="6">
        <v>49</v>
      </c>
      <c r="B51" s="4" t="s">
        <v>156</v>
      </c>
      <c r="C51" s="4" t="s">
        <v>15</v>
      </c>
      <c r="D51" s="4" t="s">
        <v>149</v>
      </c>
      <c r="E51" s="4" t="s">
        <v>150</v>
      </c>
      <c r="F51" s="6" t="s">
        <v>157</v>
      </c>
      <c r="G51" s="6">
        <v>41</v>
      </c>
      <c r="H51" s="6"/>
      <c r="I51" s="6">
        <f t="shared" si="9"/>
        <v>41</v>
      </c>
      <c r="J51" s="7">
        <f t="shared" si="13"/>
        <v>24.6</v>
      </c>
      <c r="K51" s="8">
        <v>80.8</v>
      </c>
      <c r="L51" s="7">
        <f t="shared" si="14"/>
        <v>32.32</v>
      </c>
      <c r="M51" s="7">
        <f t="shared" si="15"/>
        <v>56.92</v>
      </c>
      <c r="N51" s="6">
        <f t="shared" si="8"/>
        <v>4</v>
      </c>
    </row>
    <row r="52" spans="1:14" ht="23.25" customHeight="1">
      <c r="A52" s="6">
        <v>50</v>
      </c>
      <c r="B52" s="4" t="s">
        <v>158</v>
      </c>
      <c r="C52" s="4" t="s">
        <v>15</v>
      </c>
      <c r="D52" s="4" t="s">
        <v>159</v>
      </c>
      <c r="E52" s="4" t="s">
        <v>160</v>
      </c>
      <c r="F52" s="6" t="s">
        <v>161</v>
      </c>
      <c r="G52" s="6">
        <v>60.3</v>
      </c>
      <c r="H52" s="6"/>
      <c r="I52" s="6">
        <f t="shared" si="9"/>
        <v>60.3</v>
      </c>
      <c r="J52" s="7">
        <f t="shared" si="13"/>
        <v>36.18</v>
      </c>
      <c r="K52" s="8">
        <v>85.1</v>
      </c>
      <c r="L52" s="7">
        <f t="shared" si="14"/>
        <v>34.04</v>
      </c>
      <c r="M52" s="7">
        <f t="shared" si="15"/>
        <v>70.22</v>
      </c>
      <c r="N52" s="6">
        <f t="shared" si="8"/>
        <v>1</v>
      </c>
    </row>
    <row r="53" spans="1:14" ht="23.25" customHeight="1">
      <c r="A53" s="6">
        <v>51</v>
      </c>
      <c r="B53" s="4" t="s">
        <v>162</v>
      </c>
      <c r="C53" s="4" t="s">
        <v>15</v>
      </c>
      <c r="D53" s="4" t="s">
        <v>163</v>
      </c>
      <c r="E53" s="4" t="s">
        <v>164</v>
      </c>
      <c r="F53" s="6" t="s">
        <v>165</v>
      </c>
      <c r="G53" s="6">
        <v>75.7</v>
      </c>
      <c r="H53" s="6"/>
      <c r="I53" s="6">
        <f t="shared" si="9"/>
        <v>75.7</v>
      </c>
      <c r="J53" s="7">
        <f t="shared" si="13"/>
        <v>45.42</v>
      </c>
      <c r="K53" s="8">
        <v>82.7</v>
      </c>
      <c r="L53" s="7">
        <f t="shared" si="14"/>
        <v>33.08</v>
      </c>
      <c r="M53" s="7">
        <f t="shared" si="15"/>
        <v>78.5</v>
      </c>
      <c r="N53" s="6">
        <f t="shared" si="8"/>
        <v>1</v>
      </c>
    </row>
    <row r="54" spans="1:14" ht="23.25" customHeight="1">
      <c r="A54" s="6">
        <v>52</v>
      </c>
      <c r="B54" s="4" t="s">
        <v>166</v>
      </c>
      <c r="C54" s="4" t="s">
        <v>15</v>
      </c>
      <c r="D54" s="4" t="s">
        <v>163</v>
      </c>
      <c r="E54" s="4" t="s">
        <v>164</v>
      </c>
      <c r="F54" s="6" t="s">
        <v>167</v>
      </c>
      <c r="G54" s="6">
        <v>69.5</v>
      </c>
      <c r="H54" s="6"/>
      <c r="I54" s="6">
        <f t="shared" si="9"/>
        <v>69.5</v>
      </c>
      <c r="J54" s="7">
        <f t="shared" si="13"/>
        <v>41.7</v>
      </c>
      <c r="K54" s="8">
        <v>83.7</v>
      </c>
      <c r="L54" s="7">
        <f t="shared" si="14"/>
        <v>33.48</v>
      </c>
      <c r="M54" s="7">
        <f t="shared" si="15"/>
        <v>75.18</v>
      </c>
      <c r="N54" s="6">
        <f t="shared" si="8"/>
        <v>2</v>
      </c>
    </row>
    <row r="55" spans="1:14" ht="23.25" customHeight="1">
      <c r="A55" s="6">
        <v>53</v>
      </c>
      <c r="B55" s="4" t="s">
        <v>168</v>
      </c>
      <c r="C55" s="4" t="s">
        <v>20</v>
      </c>
      <c r="D55" s="4" t="s">
        <v>169</v>
      </c>
      <c r="E55" s="4" t="s">
        <v>170</v>
      </c>
      <c r="F55" s="6" t="s">
        <v>171</v>
      </c>
      <c r="G55" s="6">
        <v>64.4</v>
      </c>
      <c r="H55" s="6"/>
      <c r="I55" s="6">
        <f t="shared" si="9"/>
        <v>64.4</v>
      </c>
      <c r="J55" s="7">
        <f t="shared" si="13"/>
        <v>38.64</v>
      </c>
      <c r="K55" s="8">
        <v>82.6</v>
      </c>
      <c r="L55" s="7">
        <f t="shared" si="14"/>
        <v>33.04</v>
      </c>
      <c r="M55" s="7">
        <f t="shared" si="15"/>
        <v>71.68</v>
      </c>
      <c r="N55" s="6">
        <f t="shared" si="8"/>
        <v>1</v>
      </c>
    </row>
  </sheetData>
  <sheetProtection/>
  <mergeCells count="1">
    <mergeCell ref="A1:N1"/>
  </mergeCells>
  <conditionalFormatting sqref="F3:F51">
    <cfRule type="duplicateValues" priority="86" dxfId="0">
      <formula>AND(COUNTIF($F$3:$F$51,F3)&gt;1,NOT(ISBLANK(F3)))</formula>
    </cfRule>
  </conditionalFormatting>
  <printOptions/>
  <pageMargins left="0.7480314960629921" right="0.7480314960629921" top="0.5511811023622047" bottom="0.8267716535433072" header="0.5118110236220472" footer="0.5118110236220472"/>
  <pageSetup horizontalDpi="600" verticalDpi="600" orientation="landscape" paperSize="8" scale="11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2022-05-18T03:26:08Z</cp:lastPrinted>
  <dcterms:created xsi:type="dcterms:W3CDTF">1996-12-17T01:32:42Z</dcterms:created>
  <dcterms:modified xsi:type="dcterms:W3CDTF">2022-05-19T01:20:41Z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F7AFD3A95156499C9020594BD2170AFF</vt:lpwstr>
  </property>
  <property fmtid="{D5CDD505-2E9C-101B-9397-08002B2CF9AE}" pid="3" name="KSOProductBuildVer">
    <vt:lpwstr>2052-11.1.0.11365</vt:lpwstr>
  </property>
</Properties>
</file>