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<sst xmlns="http://schemas.openxmlformats.org/spreadsheetml/2006/main" count="338" uniqueCount="140">
  <si>
    <t>附件：</t>
  </si>
  <si>
    <t>2025年下半年遂宁市安居区事业单位公开考试招聘工作人员（含教师）资格审核结果及进入面试人员名单</t>
  </si>
  <si>
    <t>序号</t>
  </si>
  <si>
    <t>岗位编码</t>
  </si>
  <si>
    <t>主管部门</t>
  </si>
  <si>
    <t>报考单位</t>
  </si>
  <si>
    <t>招聘人数</t>
  </si>
  <si>
    <t>准考证号</t>
  </si>
  <si>
    <t>考生姓名</t>
  </si>
  <si>
    <t>科目一名称</t>
  </si>
  <si>
    <t>科目一成绩</t>
  </si>
  <si>
    <t>科目二名称</t>
  </si>
  <si>
    <t>科目二成绩</t>
  </si>
  <si>
    <t>折后成绩</t>
  </si>
  <si>
    <t>政策性加分</t>
  </si>
  <si>
    <t>笔试总成绩</t>
  </si>
  <si>
    <t>岗位排名</t>
  </si>
  <si>
    <t>资格审查结果</t>
  </si>
  <si>
    <t>是否进入面试</t>
  </si>
  <si>
    <t>备注</t>
  </si>
  <si>
    <t>208002026039</t>
  </si>
  <si>
    <t>遂宁市安居区融媒体中心</t>
  </si>
  <si>
    <t>1651080203317</t>
  </si>
  <si>
    <t>毛诗涵</t>
  </si>
  <si>
    <t>《公共基础知识》</t>
  </si>
  <si>
    <t>《综合能力测试》</t>
  </si>
  <si>
    <t>51.50</t>
  </si>
  <si>
    <t>合格</t>
  </si>
  <si>
    <t>是</t>
  </si>
  <si>
    <t>1651080303710</t>
  </si>
  <si>
    <t>庞圆斌</t>
  </si>
  <si>
    <t>61.50</t>
  </si>
  <si>
    <t>1651080200804</t>
  </si>
  <si>
    <t>陈霜</t>
  </si>
  <si>
    <t>208002027040</t>
  </si>
  <si>
    <t>遂宁市安居区农业农村局</t>
  </si>
  <si>
    <t>遂宁市安居区农业社会化服务中心</t>
  </si>
  <si>
    <t>1651080501305</t>
  </si>
  <si>
    <t>汪小莎</t>
  </si>
  <si>
    <t>1651080200503</t>
  </si>
  <si>
    <t>李谦</t>
  </si>
  <si>
    <t>1651080302329</t>
  </si>
  <si>
    <t>唐杰玲</t>
  </si>
  <si>
    <t>208002028041</t>
  </si>
  <si>
    <t>遂宁市安居区水产站</t>
  </si>
  <si>
    <t>1651080302607</t>
  </si>
  <si>
    <t>崔泓禹</t>
  </si>
  <si>
    <t>1651080202404</t>
  </si>
  <si>
    <t>蒋俊</t>
  </si>
  <si>
    <t>1651080201114</t>
  </si>
  <si>
    <t>刘友宽</t>
  </si>
  <si>
    <t>否</t>
  </si>
  <si>
    <t>放弃</t>
  </si>
  <si>
    <t>1651080501813</t>
  </si>
  <si>
    <t>李微</t>
  </si>
  <si>
    <t>208002029042</t>
  </si>
  <si>
    <t>遂宁市安居区农田水利建设服务中心</t>
  </si>
  <si>
    <t>1651080302421</t>
  </si>
  <si>
    <t>王鑫</t>
  </si>
  <si>
    <t>1651080305025</t>
  </si>
  <si>
    <t>秦锌</t>
  </si>
  <si>
    <t>1651080204221</t>
  </si>
  <si>
    <t>马尔史莫</t>
  </si>
  <si>
    <t>208002030043</t>
  </si>
  <si>
    <t>遂宁市安居区住房和城乡建设局</t>
  </si>
  <si>
    <t>遂宁市安居区建设工程质量安全服务中心</t>
  </si>
  <si>
    <t>1651080303922</t>
  </si>
  <si>
    <t>李叶春</t>
  </si>
  <si>
    <t>1651080302527</t>
  </si>
  <si>
    <t>黄雪</t>
  </si>
  <si>
    <t>1651080302402</t>
  </si>
  <si>
    <t>周玉佳</t>
  </si>
  <si>
    <t>208002031044</t>
  </si>
  <si>
    <t>遂宁市安居区行政审批和数据局</t>
  </si>
  <si>
    <t>遂宁市安居区大数据中心</t>
  </si>
  <si>
    <t>1651080306429</t>
  </si>
  <si>
    <t>胡莉娟</t>
  </si>
  <si>
    <t>1651080301207</t>
  </si>
  <si>
    <t>何洪颖</t>
  </si>
  <si>
    <t>1651080301521</t>
  </si>
  <si>
    <t>徐源茂</t>
  </si>
  <si>
    <t>208002032045</t>
  </si>
  <si>
    <t>遂宁市安居区政务服务和公共资源交易服务中心</t>
  </si>
  <si>
    <t>1651080203424</t>
  </si>
  <si>
    <t>任鑫梅</t>
  </si>
  <si>
    <t>1651990200429</t>
  </si>
  <si>
    <t>彭巧</t>
  </si>
  <si>
    <t>1651080306012</t>
  </si>
  <si>
    <t>李天宇</t>
  </si>
  <si>
    <t>208002033046</t>
  </si>
  <si>
    <t>遂宁市安居区文化广播电视体育和旅游局</t>
  </si>
  <si>
    <t>遂宁市安居区美术馆</t>
  </si>
  <si>
    <t>1651990302703</t>
  </si>
  <si>
    <t>陈婕</t>
  </si>
  <si>
    <t>1651080304809</t>
  </si>
  <si>
    <t>雍婧</t>
  </si>
  <si>
    <t>1651990609407</t>
  </si>
  <si>
    <t>胥媛</t>
  </si>
  <si>
    <t>208002034047</t>
  </si>
  <si>
    <t>遂宁市安居区卫生健康局</t>
  </si>
  <si>
    <t>遂宁市安居区疾病预防控制中心</t>
  </si>
  <si>
    <t>1651080100418</t>
  </si>
  <si>
    <t>徐凡</t>
  </si>
  <si>
    <t>《卫生公共基础（不含中医）》</t>
  </si>
  <si>
    <t>1651080100711</t>
  </si>
  <si>
    <t>吴诒家</t>
  </si>
  <si>
    <t>1651080101623</t>
  </si>
  <si>
    <t>卢炀</t>
  </si>
  <si>
    <t>1651080101616</t>
  </si>
  <si>
    <t>袁静</t>
  </si>
  <si>
    <t>208002034048</t>
  </si>
  <si>
    <t>1651080101410</t>
  </si>
  <si>
    <t>蒲倩</t>
  </si>
  <si>
    <t>208002034049</t>
  </si>
  <si>
    <t>1651080101106</t>
  </si>
  <si>
    <t>唐进巧</t>
  </si>
  <si>
    <t>1651080100527</t>
  </si>
  <si>
    <t>覃雪梅</t>
  </si>
  <si>
    <t>1651080100504</t>
  </si>
  <si>
    <t>李珊</t>
  </si>
  <si>
    <t>1651080101120</t>
  </si>
  <si>
    <t>甘维</t>
  </si>
  <si>
    <t>623001</t>
  </si>
  <si>
    <t>遂宁市安居区教育局</t>
  </si>
  <si>
    <t>遂宁市安居区第三小学校</t>
  </si>
  <si>
    <t>1151080600528</t>
  </si>
  <si>
    <t>赵曼伊</t>
  </si>
  <si>
    <t>《教育公共基础》</t>
  </si>
  <si>
    <t>1151080303907</t>
  </si>
  <si>
    <t>徐雪霏</t>
  </si>
  <si>
    <t>1151080300311</t>
  </si>
  <si>
    <t>刘巧</t>
  </si>
  <si>
    <t>623002</t>
  </si>
  <si>
    <t>遂宁市安居区第四小学校</t>
  </si>
  <si>
    <t>1151080601728</t>
  </si>
  <si>
    <t>岳国琳</t>
  </si>
  <si>
    <t>1151080304316</t>
  </si>
  <si>
    <t>曾麒颖</t>
  </si>
  <si>
    <t>1151080502305</t>
  </si>
  <si>
    <t>刘悦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</si>
</sst>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0"/>
      <scheme val="maj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3"/>
  <sheetViews>
    <sheetView tabSelected="1" workbookViewId="0">
      <selection activeCell="V40" sqref="V40"/>
    </sheetView>
  </sheetViews>
  <sheetFormatPr defaultColWidth="10.375" defaultRowHeight="51" customHeight="1"/>
  <cols>
    <col min="1" max="1" width="10.375" style="3"/>
    <col min="2" max="3" width="9.375" style="4" customWidth="1"/>
    <col min="4" max="5" width="10.375" style="5" customWidth="1"/>
    <col min="6" max="6" width="13.5" style="5" customWidth="1"/>
    <col min="7" max="7" width="7.625" style="6" customWidth="1"/>
    <col min="8" max="8" width="11" style="5" customWidth="1"/>
    <col min="9" max="9" width="8.25" style="7" customWidth="1"/>
    <col min="10" max="10" width="10.375" style="5" customWidth="1"/>
    <col min="11" max="11" width="9.375" style="5" customWidth="1"/>
    <col min="12" max="12" width="9.125" style="8" customWidth="1"/>
    <col min="13" max="13" width="7.375" style="9" customWidth="1"/>
    <col min="14" max="14" width="9.375" style="8" customWidth="1"/>
    <col min="15" max="15" width="6.375" style="2" customWidth="1"/>
    <col min="16" max="17" width="10.375" style="2" customWidth="1"/>
    <col min="18" max="18" width="10.375" style="10" customWidth="1"/>
    <col min="19" max="16378" width="10.375" style="3" customWidth="1"/>
    <col min="16379" max="16384" width="10.375" style="3"/>
  </cols>
  <sheetData>
    <row r="1" ht="27" customHeight="1" spans="1:18">
      <c r="A1" s="11" t="s">
        <v>0</v>
      </c>
      <c r="B1" s="12"/>
      <c r="C1" s="12"/>
      <c r="D1" s="11"/>
      <c r="E1" s="11"/>
      <c r="F1" s="11"/>
      <c r="G1" s="2"/>
      <c r="H1" s="11"/>
      <c r="I1" s="11"/>
      <c r="J1" s="11"/>
      <c r="K1" s="11"/>
      <c r="L1" s="12"/>
      <c r="M1" s="11"/>
      <c r="N1" s="12"/>
      <c r="O1" s="11"/>
      <c r="P1" s="11"/>
      <c r="Q1" s="11"/>
      <c r="R1" s="11"/>
    </row>
    <row r="2" customHeight="1" spans="1:18">
      <c r="A2" s="13" t="s">
        <v>1</v>
      </c>
      <c r="B2" s="14"/>
      <c r="C2" s="14"/>
      <c r="D2" s="13"/>
      <c r="E2" s="13"/>
      <c r="F2" s="13"/>
      <c r="G2" s="13"/>
      <c r="H2" s="13"/>
      <c r="I2" s="13"/>
      <c r="J2" s="13"/>
      <c r="K2" s="13"/>
      <c r="L2" s="14"/>
      <c r="M2" s="13"/>
      <c r="N2" s="14"/>
      <c r="O2" s="13"/>
      <c r="P2" s="13"/>
      <c r="Q2" s="13"/>
      <c r="R2" s="15"/>
    </row>
    <row r="3" ht="40" customHeight="1" spans="1:18">
      <c r="A3" s="16" t="s">
        <v>2</v>
      </c>
      <c r="B3" s="17" t="s">
        <v>3</v>
      </c>
      <c r="C3" s="17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9" t="s">
        <v>10</v>
      </c>
      <c r="J3" s="18" t="s">
        <v>11</v>
      </c>
      <c r="K3" s="18" t="s">
        <v>12</v>
      </c>
      <c r="L3" s="20" t="s">
        <v>13</v>
      </c>
      <c r="M3" s="21" t="s">
        <v>14</v>
      </c>
      <c r="N3" s="20" t="s">
        <v>15</v>
      </c>
      <c r="O3" s="16" t="s">
        <v>16</v>
      </c>
      <c r="P3" s="22" t="s">
        <v>17</v>
      </c>
      <c r="Q3" s="22" t="s">
        <v>18</v>
      </c>
      <c r="R3" s="16" t="s">
        <v>19</v>
      </c>
    </row>
    <row r="4" ht="42" customHeight="1" spans="1:18">
      <c r="A4" s="23">
        <v>1</v>
      </c>
      <c r="B4" s="24" t="s">
        <v>20</v>
      </c>
      <c r="C4" s="25" t="s">
        <v>21</v>
      </c>
      <c r="D4" s="26" t="s">
        <v>21</v>
      </c>
      <c r="E4" s="27">
        <v>1</v>
      </c>
      <c r="F4" s="28" t="s">
        <v>22</v>
      </c>
      <c r="G4" s="28" t="s">
        <v>23</v>
      </c>
      <c r="H4" s="28" t="s">
        <v>24</v>
      </c>
      <c r="I4" s="19">
        <v>66.8</v>
      </c>
      <c r="J4" s="28" t="s">
        <v>25</v>
      </c>
      <c r="K4" s="29" t="s">
        <v>26</v>
      </c>
      <c r="L4" s="30">
        <f t="shared" ref="L4:L13" si="0">I4*0.5+K4*0.5</f>
        <v>59.15</v>
      </c>
      <c r="M4" s="29">
        <v>6</v>
      </c>
      <c r="N4" s="30">
        <f t="shared" ref="N4:N13" si="1">L4+M4</f>
        <v>65.15</v>
      </c>
      <c r="O4" s="23">
        <f>_xlfn.RANK.EQ(N4,$N$4:$N$6)</f>
        <v>1</v>
      </c>
      <c r="P4" s="31" t="s">
        <v>27</v>
      </c>
      <c r="Q4" s="31" t="s">
        <v>28</v>
      </c>
      <c r="R4" s="32"/>
    </row>
    <row r="5" ht="42" customHeight="1" spans="1:18">
      <c r="A5" s="23">
        <v>2</v>
      </c>
      <c r="B5" s="24" t="s">
        <v>20</v>
      </c>
      <c r="C5" s="33"/>
      <c r="D5" s="34"/>
      <c r="E5" s="34"/>
      <c r="F5" s="28" t="s">
        <v>29</v>
      </c>
      <c r="G5" s="28" t="s">
        <v>30</v>
      </c>
      <c r="H5" s="28" t="s">
        <v>24</v>
      </c>
      <c r="I5" s="19">
        <v>60.8</v>
      </c>
      <c r="J5" s="28" t="s">
        <v>25</v>
      </c>
      <c r="K5" s="29" t="s">
        <v>31</v>
      </c>
      <c r="L5" s="30">
        <f t="shared" si="0"/>
        <v>61.15</v>
      </c>
      <c r="M5" s="29"/>
      <c r="N5" s="30">
        <f t="shared" si="1"/>
        <v>61.15</v>
      </c>
      <c r="O5" s="23">
        <v>2</v>
      </c>
      <c r="P5" s="31" t="s">
        <v>27</v>
      </c>
      <c r="Q5" s="31" t="s">
        <v>28</v>
      </c>
      <c r="R5" s="32"/>
    </row>
    <row r="6" ht="42" customHeight="1" spans="1:18">
      <c r="A6" s="23">
        <v>3</v>
      </c>
      <c r="B6" s="24" t="s">
        <v>20</v>
      </c>
      <c r="C6" s="35"/>
      <c r="D6" s="36"/>
      <c r="E6" s="36"/>
      <c r="F6" s="28" t="s">
        <v>32</v>
      </c>
      <c r="G6" s="28" t="s">
        <v>33</v>
      </c>
      <c r="H6" s="28" t="s">
        <v>24</v>
      </c>
      <c r="I6" s="19">
        <v>56.2</v>
      </c>
      <c r="J6" s="28" t="s">
        <v>25</v>
      </c>
      <c r="K6" s="29">
        <v>63</v>
      </c>
      <c r="L6" s="30">
        <f t="shared" si="0"/>
        <v>59.6</v>
      </c>
      <c r="M6" s="29"/>
      <c r="N6" s="30">
        <f t="shared" si="1"/>
        <v>59.6</v>
      </c>
      <c r="O6" s="23">
        <f>_xlfn.RANK.EQ(N6,$N$4:$N$6)</f>
        <v>3</v>
      </c>
      <c r="P6" s="31" t="s">
        <v>27</v>
      </c>
      <c r="Q6" s="31" t="s">
        <v>28</v>
      </c>
      <c r="R6" s="32"/>
    </row>
    <row r="7" ht="48" customHeight="1" spans="1:18">
      <c r="A7" s="23">
        <v>4</v>
      </c>
      <c r="B7" s="52" t="s">
        <v>34</v>
      </c>
      <c r="C7" s="24" t="s">
        <v>35</v>
      </c>
      <c r="D7" s="28" t="s">
        <v>36</v>
      </c>
      <c r="E7" s="37">
        <v>1</v>
      </c>
      <c r="F7" s="53" t="s">
        <v>37</v>
      </c>
      <c r="G7" s="39" t="s">
        <v>38</v>
      </c>
      <c r="H7" s="28" t="s">
        <v>24</v>
      </c>
      <c r="I7" s="40">
        <v>66.8</v>
      </c>
      <c r="J7" s="28" t="s">
        <v>25</v>
      </c>
      <c r="K7" s="29">
        <v>72</v>
      </c>
      <c r="L7" s="30">
        <f t="shared" si="0"/>
        <v>69.4</v>
      </c>
      <c r="M7" s="30"/>
      <c r="N7" s="30">
        <f t="shared" si="1"/>
        <v>69.4</v>
      </c>
      <c r="O7" s="41">
        <f>_xlfn.RANK.EQ(N7,$N$7:$N$9)</f>
        <v>1</v>
      </c>
      <c r="P7" s="31" t="s">
        <v>27</v>
      </c>
      <c r="Q7" s="31" t="s">
        <v>28</v>
      </c>
      <c r="R7" s="42"/>
    </row>
    <row r="8" ht="48" customHeight="1" spans="1:18">
      <c r="A8" s="23">
        <v>5</v>
      </c>
      <c r="B8" s="52" t="s">
        <v>34</v>
      </c>
      <c r="C8" s="24"/>
      <c r="D8" s="28" t="s">
        <v>36</v>
      </c>
      <c r="E8" s="28"/>
      <c r="F8" s="38" t="s">
        <v>39</v>
      </c>
      <c r="G8" s="39" t="s">
        <v>40</v>
      </c>
      <c r="H8" s="28" t="s">
        <v>24</v>
      </c>
      <c r="I8" s="40">
        <v>60.8</v>
      </c>
      <c r="J8" s="28" t="s">
        <v>25</v>
      </c>
      <c r="K8" s="29">
        <v>66</v>
      </c>
      <c r="L8" s="30">
        <f t="shared" si="0"/>
        <v>63.4</v>
      </c>
      <c r="M8" s="30">
        <v>6</v>
      </c>
      <c r="N8" s="30">
        <f t="shared" si="1"/>
        <v>69.4</v>
      </c>
      <c r="O8" s="41">
        <f>_xlfn.RANK.EQ(N8,$N$7:$N$9)</f>
        <v>1</v>
      </c>
      <c r="P8" s="31" t="s">
        <v>27</v>
      </c>
      <c r="Q8" s="31" t="s">
        <v>28</v>
      </c>
      <c r="R8" s="42"/>
    </row>
    <row r="9" ht="48" customHeight="1" spans="1:18">
      <c r="A9" s="23">
        <v>6</v>
      </c>
      <c r="B9" s="52" t="s">
        <v>34</v>
      </c>
      <c r="C9" s="24"/>
      <c r="D9" s="28" t="s">
        <v>36</v>
      </c>
      <c r="E9" s="28"/>
      <c r="F9" s="38" t="s">
        <v>41</v>
      </c>
      <c r="G9" s="39" t="s">
        <v>42</v>
      </c>
      <c r="H9" s="28" t="s">
        <v>24</v>
      </c>
      <c r="I9" s="40">
        <v>59.2</v>
      </c>
      <c r="J9" s="28" t="s">
        <v>25</v>
      </c>
      <c r="K9" s="29">
        <v>61</v>
      </c>
      <c r="L9" s="30">
        <f t="shared" si="0"/>
        <v>60.1</v>
      </c>
      <c r="M9" s="30">
        <v>6</v>
      </c>
      <c r="N9" s="30">
        <f t="shared" si="1"/>
        <v>66.1</v>
      </c>
      <c r="O9" s="41">
        <f>_xlfn.RANK.EQ(N9,$N$7:$N$9)</f>
        <v>3</v>
      </c>
      <c r="P9" s="31" t="s">
        <v>27</v>
      </c>
      <c r="Q9" s="31" t="s">
        <v>28</v>
      </c>
      <c r="R9" s="42"/>
    </row>
    <row r="10" s="1" customFormat="1" ht="42" customHeight="1" spans="1:18">
      <c r="A10" s="23">
        <v>7</v>
      </c>
      <c r="B10" s="28" t="s">
        <v>43</v>
      </c>
      <c r="C10" s="26" t="s">
        <v>35</v>
      </c>
      <c r="D10" s="28" t="s">
        <v>44</v>
      </c>
      <c r="E10" s="27">
        <v>1</v>
      </c>
      <c r="F10" s="43" t="s">
        <v>45</v>
      </c>
      <c r="G10" s="39" t="s">
        <v>46</v>
      </c>
      <c r="H10" s="28" t="s">
        <v>24</v>
      </c>
      <c r="I10" s="40">
        <v>70.4</v>
      </c>
      <c r="J10" s="28" t="s">
        <v>25</v>
      </c>
      <c r="K10" s="29">
        <v>59.5</v>
      </c>
      <c r="L10" s="30">
        <f t="shared" si="0"/>
        <v>64.95</v>
      </c>
      <c r="M10" s="30"/>
      <c r="N10" s="30">
        <f t="shared" si="1"/>
        <v>64.95</v>
      </c>
      <c r="O10" s="41">
        <f>_xlfn.RANK.EQ(N10,$N$10:$N$12)</f>
        <v>1</v>
      </c>
      <c r="P10" s="31" t="s">
        <v>27</v>
      </c>
      <c r="Q10" s="31" t="s">
        <v>28</v>
      </c>
      <c r="R10" s="42"/>
    </row>
    <row r="11" s="1" customFormat="1" ht="42" customHeight="1" spans="1:18">
      <c r="A11" s="23">
        <v>8</v>
      </c>
      <c r="B11" s="28" t="s">
        <v>43</v>
      </c>
      <c r="C11" s="34"/>
      <c r="D11" s="28" t="s">
        <v>44</v>
      </c>
      <c r="E11" s="44"/>
      <c r="F11" s="43" t="s">
        <v>47</v>
      </c>
      <c r="G11" s="39" t="s">
        <v>48</v>
      </c>
      <c r="H11" s="28" t="s">
        <v>24</v>
      </c>
      <c r="I11" s="40">
        <v>55.2</v>
      </c>
      <c r="J11" s="28" t="s">
        <v>25</v>
      </c>
      <c r="K11" s="29">
        <v>65.5</v>
      </c>
      <c r="L11" s="30">
        <f t="shared" si="0"/>
        <v>60.35</v>
      </c>
      <c r="M11" s="30"/>
      <c r="N11" s="30">
        <f t="shared" si="1"/>
        <v>60.35</v>
      </c>
      <c r="O11" s="41">
        <f>_xlfn.RANK.EQ(N11,$N$10:$N$12)</f>
        <v>2</v>
      </c>
      <c r="P11" s="31" t="s">
        <v>27</v>
      </c>
      <c r="Q11" s="31" t="s">
        <v>28</v>
      </c>
      <c r="R11" s="42"/>
    </row>
    <row r="12" s="1" customFormat="1" ht="42" customHeight="1" spans="1:18">
      <c r="A12" s="23">
        <v>9</v>
      </c>
      <c r="B12" s="28" t="s">
        <v>43</v>
      </c>
      <c r="C12" s="34"/>
      <c r="D12" s="28" t="s">
        <v>44</v>
      </c>
      <c r="E12" s="44"/>
      <c r="F12" s="43" t="s">
        <v>49</v>
      </c>
      <c r="G12" s="39" t="s">
        <v>50</v>
      </c>
      <c r="H12" s="28" t="s">
        <v>24</v>
      </c>
      <c r="I12" s="40">
        <v>63.6</v>
      </c>
      <c r="J12" s="28" t="s">
        <v>25</v>
      </c>
      <c r="K12" s="29">
        <v>56.5</v>
      </c>
      <c r="L12" s="30">
        <f t="shared" si="0"/>
        <v>60.05</v>
      </c>
      <c r="M12" s="30"/>
      <c r="N12" s="30">
        <f t="shared" si="1"/>
        <v>60.05</v>
      </c>
      <c r="O12" s="41">
        <f>_xlfn.RANK.EQ(N12,$N$10:$N$12)</f>
        <v>3</v>
      </c>
      <c r="P12" s="31"/>
      <c r="Q12" s="31" t="s">
        <v>51</v>
      </c>
      <c r="R12" s="41" t="s">
        <v>52</v>
      </c>
    </row>
    <row r="13" customFormat="1" ht="42" customHeight="1" spans="1:18">
      <c r="A13" s="23">
        <v>10</v>
      </c>
      <c r="B13" s="28" t="s">
        <v>43</v>
      </c>
      <c r="C13" s="36"/>
      <c r="D13" s="28" t="s">
        <v>44</v>
      </c>
      <c r="E13" s="45"/>
      <c r="F13" s="43" t="s">
        <v>53</v>
      </c>
      <c r="G13" s="39" t="s">
        <v>54</v>
      </c>
      <c r="H13" s="28" t="s">
        <v>24</v>
      </c>
      <c r="I13" s="40">
        <v>55</v>
      </c>
      <c r="J13" s="28" t="s">
        <v>25</v>
      </c>
      <c r="K13" s="29">
        <v>64</v>
      </c>
      <c r="L13" s="30">
        <f t="shared" si="0"/>
        <v>59.5</v>
      </c>
      <c r="M13" s="30"/>
      <c r="N13" s="30">
        <f t="shared" si="1"/>
        <v>59.5</v>
      </c>
      <c r="O13" s="41">
        <v>4</v>
      </c>
      <c r="P13" s="31" t="s">
        <v>27</v>
      </c>
      <c r="Q13" s="31" t="s">
        <v>28</v>
      </c>
      <c r="R13" s="42"/>
    </row>
    <row r="14" ht="54" customHeight="1" spans="1:18">
      <c r="A14" s="23">
        <v>11</v>
      </c>
      <c r="B14" s="24" t="s">
        <v>55</v>
      </c>
      <c r="C14" s="24" t="s">
        <v>35</v>
      </c>
      <c r="D14" s="28" t="s">
        <v>56</v>
      </c>
      <c r="E14" s="37">
        <v>1</v>
      </c>
      <c r="F14" s="43" t="s">
        <v>57</v>
      </c>
      <c r="G14" s="39" t="s">
        <v>58</v>
      </c>
      <c r="H14" s="28" t="s">
        <v>24</v>
      </c>
      <c r="I14" s="40">
        <v>68.4</v>
      </c>
      <c r="J14" s="28" t="s">
        <v>25</v>
      </c>
      <c r="K14" s="29">
        <v>70.5</v>
      </c>
      <c r="L14" s="30">
        <f t="shared" ref="L14:L28" si="2">I14*0.5+K14*0.5</f>
        <v>69.45</v>
      </c>
      <c r="M14" s="30"/>
      <c r="N14" s="30">
        <f t="shared" ref="N14:N28" si="3">L14+M14</f>
        <v>69.45</v>
      </c>
      <c r="O14" s="41">
        <f>_xlfn.RANK.EQ(N14,$N$14:$N$16)</f>
        <v>1</v>
      </c>
      <c r="P14" s="31" t="s">
        <v>27</v>
      </c>
      <c r="Q14" s="31" t="s">
        <v>28</v>
      </c>
      <c r="R14" s="42"/>
    </row>
    <row r="15" ht="54" customHeight="1" spans="1:18">
      <c r="A15" s="23">
        <v>12</v>
      </c>
      <c r="B15" s="24" t="s">
        <v>55</v>
      </c>
      <c r="C15" s="24"/>
      <c r="D15" s="28" t="s">
        <v>56</v>
      </c>
      <c r="E15" s="28"/>
      <c r="F15" s="43" t="s">
        <v>59</v>
      </c>
      <c r="G15" s="39" t="s">
        <v>60</v>
      </c>
      <c r="H15" s="28" t="s">
        <v>24</v>
      </c>
      <c r="I15" s="40">
        <v>54.2</v>
      </c>
      <c r="J15" s="28" t="s">
        <v>25</v>
      </c>
      <c r="K15" s="29">
        <v>69</v>
      </c>
      <c r="L15" s="30">
        <f t="shared" si="2"/>
        <v>61.6</v>
      </c>
      <c r="M15" s="30"/>
      <c r="N15" s="30">
        <f t="shared" si="3"/>
        <v>61.6</v>
      </c>
      <c r="O15" s="41">
        <f>_xlfn.RANK.EQ(N15,$N$14:$N$16)</f>
        <v>2</v>
      </c>
      <c r="P15" s="31" t="s">
        <v>27</v>
      </c>
      <c r="Q15" s="31" t="s">
        <v>28</v>
      </c>
      <c r="R15" s="42"/>
    </row>
    <row r="16" ht="54" customHeight="1" spans="1:18">
      <c r="A16" s="23">
        <v>13</v>
      </c>
      <c r="B16" s="24" t="s">
        <v>55</v>
      </c>
      <c r="C16" s="24"/>
      <c r="D16" s="28" t="s">
        <v>56</v>
      </c>
      <c r="E16" s="28"/>
      <c r="F16" s="43" t="s">
        <v>61</v>
      </c>
      <c r="G16" s="39" t="s">
        <v>62</v>
      </c>
      <c r="H16" s="28" t="s">
        <v>24</v>
      </c>
      <c r="I16" s="40">
        <v>66.2</v>
      </c>
      <c r="J16" s="28" t="s">
        <v>25</v>
      </c>
      <c r="K16" s="29">
        <v>56.5</v>
      </c>
      <c r="L16" s="30">
        <f t="shared" si="2"/>
        <v>61.35</v>
      </c>
      <c r="M16" s="30"/>
      <c r="N16" s="30">
        <f t="shared" si="3"/>
        <v>61.35</v>
      </c>
      <c r="O16" s="41">
        <f>_xlfn.RANK.EQ(N16,$N$14:$N$16)</f>
        <v>3</v>
      </c>
      <c r="P16" s="31" t="s">
        <v>27</v>
      </c>
      <c r="Q16" s="31" t="s">
        <v>28</v>
      </c>
      <c r="R16" s="42"/>
    </row>
    <row r="17" ht="54" customHeight="1" spans="1:18">
      <c r="A17" s="23">
        <v>14</v>
      </c>
      <c r="B17" s="24" t="s">
        <v>63</v>
      </c>
      <c r="C17" s="24" t="s">
        <v>64</v>
      </c>
      <c r="D17" s="28" t="s">
        <v>65</v>
      </c>
      <c r="E17" s="37">
        <v>1</v>
      </c>
      <c r="F17" s="43" t="s">
        <v>66</v>
      </c>
      <c r="G17" s="39" t="s">
        <v>67</v>
      </c>
      <c r="H17" s="28" t="s">
        <v>24</v>
      </c>
      <c r="I17" s="40">
        <v>73.6</v>
      </c>
      <c r="J17" s="28" t="s">
        <v>25</v>
      </c>
      <c r="K17" s="29">
        <v>68</v>
      </c>
      <c r="L17" s="30">
        <f t="shared" si="2"/>
        <v>70.8</v>
      </c>
      <c r="M17" s="30"/>
      <c r="N17" s="30">
        <f t="shared" si="3"/>
        <v>70.8</v>
      </c>
      <c r="O17" s="41">
        <f>_xlfn.RANK.EQ(N17,$N$17:$N$19)</f>
        <v>1</v>
      </c>
      <c r="P17" s="31" t="s">
        <v>27</v>
      </c>
      <c r="Q17" s="31" t="s">
        <v>28</v>
      </c>
      <c r="R17" s="42"/>
    </row>
    <row r="18" ht="54" customHeight="1" spans="1:18">
      <c r="A18" s="23">
        <v>15</v>
      </c>
      <c r="B18" s="24" t="s">
        <v>63</v>
      </c>
      <c r="C18" s="24"/>
      <c r="D18" s="28" t="s">
        <v>65</v>
      </c>
      <c r="E18" s="28"/>
      <c r="F18" s="43" t="s">
        <v>68</v>
      </c>
      <c r="G18" s="39" t="s">
        <v>69</v>
      </c>
      <c r="H18" s="28" t="s">
        <v>24</v>
      </c>
      <c r="I18" s="40">
        <v>77</v>
      </c>
      <c r="J18" s="28" t="s">
        <v>25</v>
      </c>
      <c r="K18" s="29">
        <v>64.5</v>
      </c>
      <c r="L18" s="30">
        <f t="shared" si="2"/>
        <v>70.75</v>
      </c>
      <c r="M18" s="30"/>
      <c r="N18" s="30">
        <f t="shared" si="3"/>
        <v>70.75</v>
      </c>
      <c r="O18" s="41">
        <f>_xlfn.RANK.EQ(N18,$N$17:$N$19)</f>
        <v>2</v>
      </c>
      <c r="P18" s="31" t="s">
        <v>27</v>
      </c>
      <c r="Q18" s="31" t="s">
        <v>28</v>
      </c>
      <c r="R18" s="42"/>
    </row>
    <row r="19" ht="54" customHeight="1" spans="1:18">
      <c r="A19" s="23">
        <v>16</v>
      </c>
      <c r="B19" s="24" t="s">
        <v>63</v>
      </c>
      <c r="C19" s="24"/>
      <c r="D19" s="28" t="s">
        <v>65</v>
      </c>
      <c r="E19" s="28"/>
      <c r="F19" s="43" t="s">
        <v>70</v>
      </c>
      <c r="G19" s="39" t="s">
        <v>71</v>
      </c>
      <c r="H19" s="28" t="s">
        <v>24</v>
      </c>
      <c r="I19" s="40">
        <v>71.4</v>
      </c>
      <c r="J19" s="28" t="s">
        <v>25</v>
      </c>
      <c r="K19" s="29">
        <v>67</v>
      </c>
      <c r="L19" s="30">
        <f t="shared" si="2"/>
        <v>69.2</v>
      </c>
      <c r="M19" s="30"/>
      <c r="N19" s="30">
        <f t="shared" si="3"/>
        <v>69.2</v>
      </c>
      <c r="O19" s="41">
        <f>_xlfn.RANK.EQ(N19,$N$17:$N$19)</f>
        <v>3</v>
      </c>
      <c r="P19" s="31" t="s">
        <v>27</v>
      </c>
      <c r="Q19" s="31" t="s">
        <v>28</v>
      </c>
      <c r="R19" s="42"/>
    </row>
    <row r="20" ht="45" customHeight="1" spans="1:18">
      <c r="A20" s="23">
        <v>17</v>
      </c>
      <c r="B20" s="24" t="s">
        <v>72</v>
      </c>
      <c r="C20" s="24" t="s">
        <v>73</v>
      </c>
      <c r="D20" s="28" t="s">
        <v>74</v>
      </c>
      <c r="E20" s="37">
        <v>1</v>
      </c>
      <c r="F20" s="43" t="s">
        <v>75</v>
      </c>
      <c r="G20" s="39" t="s">
        <v>76</v>
      </c>
      <c r="H20" s="28" t="s">
        <v>24</v>
      </c>
      <c r="I20" s="40">
        <v>82</v>
      </c>
      <c r="J20" s="28" t="s">
        <v>25</v>
      </c>
      <c r="K20" s="29">
        <v>64.5</v>
      </c>
      <c r="L20" s="30">
        <f t="shared" si="2"/>
        <v>73.25</v>
      </c>
      <c r="M20" s="30"/>
      <c r="N20" s="30">
        <f t="shared" si="3"/>
        <v>73.25</v>
      </c>
      <c r="O20" s="41">
        <f>_xlfn.RANK.EQ(N20,$N$20:$N$22)</f>
        <v>1</v>
      </c>
      <c r="P20" s="31" t="s">
        <v>27</v>
      </c>
      <c r="Q20" s="31" t="s">
        <v>28</v>
      </c>
      <c r="R20" s="46"/>
    </row>
    <row r="21" ht="45" customHeight="1" spans="1:18">
      <c r="A21" s="23">
        <v>18</v>
      </c>
      <c r="B21" s="24" t="s">
        <v>72</v>
      </c>
      <c r="C21" s="24"/>
      <c r="D21" s="28" t="s">
        <v>74</v>
      </c>
      <c r="E21" s="28"/>
      <c r="F21" s="43" t="s">
        <v>77</v>
      </c>
      <c r="G21" s="39" t="s">
        <v>78</v>
      </c>
      <c r="H21" s="28" t="s">
        <v>24</v>
      </c>
      <c r="I21" s="40">
        <v>72.6</v>
      </c>
      <c r="J21" s="28" t="s">
        <v>25</v>
      </c>
      <c r="K21" s="29">
        <v>67</v>
      </c>
      <c r="L21" s="30">
        <f t="shared" si="2"/>
        <v>69.8</v>
      </c>
      <c r="M21" s="30"/>
      <c r="N21" s="30">
        <f t="shared" si="3"/>
        <v>69.8</v>
      </c>
      <c r="O21" s="41">
        <f>_xlfn.RANK.EQ(N21,$N$20:$N$22)</f>
        <v>2</v>
      </c>
      <c r="P21" s="31" t="s">
        <v>27</v>
      </c>
      <c r="Q21" s="31" t="s">
        <v>28</v>
      </c>
      <c r="R21" s="46"/>
    </row>
    <row r="22" ht="45" customHeight="1" spans="1:18">
      <c r="A22" s="23">
        <v>19</v>
      </c>
      <c r="B22" s="24" t="s">
        <v>72</v>
      </c>
      <c r="C22" s="24"/>
      <c r="D22" s="28" t="s">
        <v>74</v>
      </c>
      <c r="E22" s="28"/>
      <c r="F22" s="43" t="s">
        <v>79</v>
      </c>
      <c r="G22" s="39" t="s">
        <v>80</v>
      </c>
      <c r="H22" s="28" t="s">
        <v>24</v>
      </c>
      <c r="I22" s="40">
        <v>79</v>
      </c>
      <c r="J22" s="28" t="s">
        <v>25</v>
      </c>
      <c r="K22" s="29">
        <v>59.5</v>
      </c>
      <c r="L22" s="30">
        <f t="shared" si="2"/>
        <v>69.25</v>
      </c>
      <c r="M22" s="30"/>
      <c r="N22" s="30">
        <f t="shared" si="3"/>
        <v>69.25</v>
      </c>
      <c r="O22" s="41">
        <f>_xlfn.RANK.EQ(N22,$N$20:$N$22)</f>
        <v>3</v>
      </c>
      <c r="P22" s="31" t="s">
        <v>27</v>
      </c>
      <c r="Q22" s="31" t="s">
        <v>28</v>
      </c>
      <c r="R22" s="46"/>
    </row>
    <row r="23" ht="62" customHeight="1" spans="1:18">
      <c r="A23" s="23">
        <v>20</v>
      </c>
      <c r="B23" s="24" t="s">
        <v>81</v>
      </c>
      <c r="C23" s="24" t="s">
        <v>73</v>
      </c>
      <c r="D23" s="28" t="s">
        <v>82</v>
      </c>
      <c r="E23" s="37">
        <v>1</v>
      </c>
      <c r="F23" s="43" t="s">
        <v>83</v>
      </c>
      <c r="G23" s="39" t="s">
        <v>84</v>
      </c>
      <c r="H23" s="28" t="s">
        <v>24</v>
      </c>
      <c r="I23" s="40">
        <v>74.2</v>
      </c>
      <c r="J23" s="28" t="s">
        <v>25</v>
      </c>
      <c r="K23" s="29">
        <v>73.5</v>
      </c>
      <c r="L23" s="30">
        <f t="shared" si="2"/>
        <v>73.85</v>
      </c>
      <c r="M23" s="30"/>
      <c r="N23" s="30">
        <f t="shared" si="3"/>
        <v>73.85</v>
      </c>
      <c r="O23" s="41">
        <f>_xlfn.RANK.EQ(N23,$N$23:$N$25)</f>
        <v>1</v>
      </c>
      <c r="P23" s="31" t="s">
        <v>27</v>
      </c>
      <c r="Q23" s="31" t="s">
        <v>28</v>
      </c>
      <c r="R23" s="42"/>
    </row>
    <row r="24" ht="62" customHeight="1" spans="1:18">
      <c r="A24" s="23">
        <v>21</v>
      </c>
      <c r="B24" s="24" t="s">
        <v>81</v>
      </c>
      <c r="C24" s="24"/>
      <c r="D24" s="28" t="s">
        <v>82</v>
      </c>
      <c r="E24" s="28"/>
      <c r="F24" s="43" t="s">
        <v>85</v>
      </c>
      <c r="G24" s="39" t="s">
        <v>86</v>
      </c>
      <c r="H24" s="28" t="s">
        <v>24</v>
      </c>
      <c r="I24" s="40">
        <v>69</v>
      </c>
      <c r="J24" s="28" t="s">
        <v>25</v>
      </c>
      <c r="K24" s="29">
        <v>68</v>
      </c>
      <c r="L24" s="30">
        <f t="shared" si="2"/>
        <v>68.5</v>
      </c>
      <c r="M24" s="30"/>
      <c r="N24" s="30">
        <f t="shared" si="3"/>
        <v>68.5</v>
      </c>
      <c r="O24" s="41">
        <f>_xlfn.RANK.EQ(N24,$N$23:$N$25)</f>
        <v>2</v>
      </c>
      <c r="P24" s="31" t="s">
        <v>27</v>
      </c>
      <c r="Q24" s="31" t="s">
        <v>28</v>
      </c>
      <c r="R24" s="42"/>
    </row>
    <row r="25" ht="62" customHeight="1" spans="1:18">
      <c r="A25" s="23">
        <v>22</v>
      </c>
      <c r="B25" s="24" t="s">
        <v>81</v>
      </c>
      <c r="C25" s="24"/>
      <c r="D25" s="28" t="s">
        <v>82</v>
      </c>
      <c r="E25" s="28"/>
      <c r="F25" s="43" t="s">
        <v>87</v>
      </c>
      <c r="G25" s="39" t="s">
        <v>88</v>
      </c>
      <c r="H25" s="28" t="s">
        <v>24</v>
      </c>
      <c r="I25" s="40">
        <v>69.2</v>
      </c>
      <c r="J25" s="28" t="s">
        <v>25</v>
      </c>
      <c r="K25" s="29">
        <v>66</v>
      </c>
      <c r="L25" s="30">
        <f t="shared" si="2"/>
        <v>67.6</v>
      </c>
      <c r="M25" s="30"/>
      <c r="N25" s="30">
        <f t="shared" si="3"/>
        <v>67.6</v>
      </c>
      <c r="O25" s="41">
        <f>_xlfn.RANK.EQ(N25,$N$23:$N$25)</f>
        <v>3</v>
      </c>
      <c r="P25" s="31" t="s">
        <v>27</v>
      </c>
      <c r="Q25" s="31" t="s">
        <v>28</v>
      </c>
      <c r="R25" s="42"/>
    </row>
    <row r="26" ht="44" customHeight="1" spans="1:18">
      <c r="A26" s="23">
        <v>23</v>
      </c>
      <c r="B26" s="24" t="s">
        <v>89</v>
      </c>
      <c r="C26" s="24" t="s">
        <v>90</v>
      </c>
      <c r="D26" s="28" t="s">
        <v>91</v>
      </c>
      <c r="E26" s="37">
        <v>1</v>
      </c>
      <c r="F26" s="43" t="s">
        <v>92</v>
      </c>
      <c r="G26" s="39" t="s">
        <v>93</v>
      </c>
      <c r="H26" s="28" t="s">
        <v>24</v>
      </c>
      <c r="I26" s="40">
        <v>73.4</v>
      </c>
      <c r="J26" s="28" t="s">
        <v>25</v>
      </c>
      <c r="K26" s="29">
        <v>71</v>
      </c>
      <c r="L26" s="30">
        <f t="shared" si="2"/>
        <v>72.2</v>
      </c>
      <c r="M26" s="30"/>
      <c r="N26" s="30">
        <f t="shared" si="3"/>
        <v>72.2</v>
      </c>
      <c r="O26" s="41">
        <f>_xlfn.RANK.EQ(N26,$N$26:$N$28)</f>
        <v>1</v>
      </c>
      <c r="P26" s="31" t="s">
        <v>27</v>
      </c>
      <c r="Q26" s="31" t="s">
        <v>28</v>
      </c>
      <c r="R26" s="42"/>
    </row>
    <row r="27" ht="44" customHeight="1" spans="1:18">
      <c r="A27" s="23">
        <v>24</v>
      </c>
      <c r="B27" s="24" t="s">
        <v>89</v>
      </c>
      <c r="C27" s="24"/>
      <c r="D27" s="28" t="s">
        <v>91</v>
      </c>
      <c r="E27" s="28"/>
      <c r="F27" s="43" t="s">
        <v>94</v>
      </c>
      <c r="G27" s="39" t="s">
        <v>95</v>
      </c>
      <c r="H27" s="28" t="s">
        <v>24</v>
      </c>
      <c r="I27" s="40">
        <v>72</v>
      </c>
      <c r="J27" s="28" t="s">
        <v>25</v>
      </c>
      <c r="K27" s="29">
        <v>68.5</v>
      </c>
      <c r="L27" s="30">
        <f t="shared" si="2"/>
        <v>70.25</v>
      </c>
      <c r="M27" s="30"/>
      <c r="N27" s="30">
        <f t="shared" si="3"/>
        <v>70.25</v>
      </c>
      <c r="O27" s="41">
        <f>_xlfn.RANK.EQ(N27,$N$26:$N$28)</f>
        <v>2</v>
      </c>
      <c r="P27" s="31" t="s">
        <v>27</v>
      </c>
      <c r="Q27" s="31" t="s">
        <v>28</v>
      </c>
      <c r="R27" s="42"/>
    </row>
    <row r="28" ht="44" customHeight="1" spans="1:18">
      <c r="A28" s="23">
        <v>25</v>
      </c>
      <c r="B28" s="52" t="s">
        <v>89</v>
      </c>
      <c r="C28" s="24"/>
      <c r="D28" s="28" t="s">
        <v>91</v>
      </c>
      <c r="E28" s="28"/>
      <c r="F28" s="43" t="s">
        <v>96</v>
      </c>
      <c r="G28" s="39" t="s">
        <v>97</v>
      </c>
      <c r="H28" s="28" t="s">
        <v>24</v>
      </c>
      <c r="I28" s="40">
        <v>64.4</v>
      </c>
      <c r="J28" s="28" t="s">
        <v>25</v>
      </c>
      <c r="K28" s="29">
        <v>69</v>
      </c>
      <c r="L28" s="30">
        <f t="shared" si="2"/>
        <v>66.7</v>
      </c>
      <c r="M28" s="30"/>
      <c r="N28" s="30">
        <f t="shared" si="3"/>
        <v>66.7</v>
      </c>
      <c r="O28" s="41">
        <f>_xlfn.RANK.EQ(N28,$N$26:$N$28)</f>
        <v>3</v>
      </c>
      <c r="P28" s="31" t="s">
        <v>27</v>
      </c>
      <c r="Q28" s="31" t="s">
        <v>28</v>
      </c>
      <c r="R28" s="42"/>
    </row>
    <row r="29" s="1" customFormat="1" ht="44" customHeight="1" spans="1:18">
      <c r="A29" s="23">
        <v>26</v>
      </c>
      <c r="B29" s="28" t="s">
        <v>98</v>
      </c>
      <c r="C29" s="28" t="s">
        <v>99</v>
      </c>
      <c r="D29" s="28" t="s">
        <v>100</v>
      </c>
      <c r="E29" s="37">
        <v>2</v>
      </c>
      <c r="F29" s="43" t="s">
        <v>101</v>
      </c>
      <c r="G29" s="39" t="s">
        <v>102</v>
      </c>
      <c r="H29" s="28" t="s">
        <v>103</v>
      </c>
      <c r="I29" s="40">
        <v>57</v>
      </c>
      <c r="J29" s="19"/>
      <c r="K29" s="19"/>
      <c r="L29" s="30"/>
      <c r="M29" s="30"/>
      <c r="N29" s="30">
        <f t="shared" ref="N29:N33" si="4">I29</f>
        <v>57</v>
      </c>
      <c r="O29" s="41">
        <v>1</v>
      </c>
      <c r="P29" s="31" t="s">
        <v>27</v>
      </c>
      <c r="Q29" s="31" t="s">
        <v>28</v>
      </c>
      <c r="R29" s="42"/>
    </row>
    <row r="30" s="1" customFormat="1" ht="44" customHeight="1" spans="1:18">
      <c r="A30" s="23">
        <v>27</v>
      </c>
      <c r="B30" s="28" t="s">
        <v>98</v>
      </c>
      <c r="C30" s="28"/>
      <c r="D30" s="28" t="s">
        <v>100</v>
      </c>
      <c r="E30" s="37"/>
      <c r="F30" s="43" t="s">
        <v>104</v>
      </c>
      <c r="G30" s="39" t="s">
        <v>105</v>
      </c>
      <c r="H30" s="28" t="s">
        <v>103</v>
      </c>
      <c r="I30" s="40">
        <v>57</v>
      </c>
      <c r="J30" s="19"/>
      <c r="K30" s="19"/>
      <c r="L30" s="30"/>
      <c r="M30" s="30"/>
      <c r="N30" s="30">
        <f t="shared" si="4"/>
        <v>57</v>
      </c>
      <c r="O30" s="41">
        <v>2</v>
      </c>
      <c r="P30" s="31" t="s">
        <v>27</v>
      </c>
      <c r="Q30" s="31" t="s">
        <v>28</v>
      </c>
      <c r="R30" s="42"/>
    </row>
    <row r="31" s="1" customFormat="1" ht="44" customHeight="1" spans="1:18">
      <c r="A31" s="23">
        <v>28</v>
      </c>
      <c r="B31" s="28" t="s">
        <v>98</v>
      </c>
      <c r="C31" s="28"/>
      <c r="D31" s="28" t="s">
        <v>100</v>
      </c>
      <c r="E31" s="37"/>
      <c r="F31" s="43" t="s">
        <v>106</v>
      </c>
      <c r="G31" s="39" t="s">
        <v>107</v>
      </c>
      <c r="H31" s="28" t="s">
        <v>103</v>
      </c>
      <c r="I31" s="40">
        <v>54</v>
      </c>
      <c r="J31" s="19"/>
      <c r="K31" s="19"/>
      <c r="L31" s="30"/>
      <c r="M31" s="30"/>
      <c r="N31" s="30">
        <f t="shared" si="4"/>
        <v>54</v>
      </c>
      <c r="O31" s="41">
        <v>3</v>
      </c>
      <c r="P31" s="31" t="s">
        <v>27</v>
      </c>
      <c r="Q31" s="31" t="s">
        <v>28</v>
      </c>
      <c r="R31" s="42"/>
    </row>
    <row r="32" s="1" customFormat="1" ht="44" customHeight="1" spans="1:18">
      <c r="A32" s="23">
        <v>29</v>
      </c>
      <c r="B32" s="28" t="s">
        <v>98</v>
      </c>
      <c r="C32" s="28"/>
      <c r="D32" s="28" t="s">
        <v>100</v>
      </c>
      <c r="E32" s="37"/>
      <c r="F32" s="43" t="s">
        <v>108</v>
      </c>
      <c r="G32" s="39" t="s">
        <v>109</v>
      </c>
      <c r="H32" s="28" t="s">
        <v>103</v>
      </c>
      <c r="I32" s="40">
        <v>49</v>
      </c>
      <c r="J32" s="19"/>
      <c r="K32" s="19"/>
      <c r="L32" s="30"/>
      <c r="M32" s="30"/>
      <c r="N32" s="30">
        <f t="shared" si="4"/>
        <v>49</v>
      </c>
      <c r="O32" s="41">
        <v>4</v>
      </c>
      <c r="P32" s="31"/>
      <c r="Q32" s="31" t="s">
        <v>51</v>
      </c>
      <c r="R32" s="41" t="s">
        <v>52</v>
      </c>
    </row>
    <row r="33" ht="44" customHeight="1" spans="1:18">
      <c r="A33" s="23">
        <v>30</v>
      </c>
      <c r="B33" s="54" t="s">
        <v>110</v>
      </c>
      <c r="C33" s="28" t="s">
        <v>99</v>
      </c>
      <c r="D33" s="28" t="s">
        <v>100</v>
      </c>
      <c r="E33" s="37">
        <v>1</v>
      </c>
      <c r="F33" s="43" t="s">
        <v>111</v>
      </c>
      <c r="G33" s="39" t="s">
        <v>112</v>
      </c>
      <c r="H33" s="28" t="s">
        <v>103</v>
      </c>
      <c r="I33" s="19">
        <v>61</v>
      </c>
      <c r="J33" s="19"/>
      <c r="K33" s="19"/>
      <c r="L33" s="30"/>
      <c r="M33" s="30"/>
      <c r="N33" s="30">
        <f t="shared" si="4"/>
        <v>61</v>
      </c>
      <c r="O33" s="41">
        <f>_xlfn.RANK.EQ(N33,$N$33:$N$33)</f>
        <v>1</v>
      </c>
      <c r="P33" s="31"/>
      <c r="Q33" s="31" t="s">
        <v>51</v>
      </c>
      <c r="R33" s="41" t="s">
        <v>52</v>
      </c>
    </row>
    <row r="34" ht="44" customHeight="1" spans="1:18">
      <c r="A34" s="23">
        <v>31</v>
      </c>
      <c r="B34" s="24" t="s">
        <v>113</v>
      </c>
      <c r="C34" s="24" t="s">
        <v>99</v>
      </c>
      <c r="D34" s="28" t="s">
        <v>100</v>
      </c>
      <c r="E34" s="27">
        <v>1</v>
      </c>
      <c r="F34" s="43" t="s">
        <v>114</v>
      </c>
      <c r="G34" s="39" t="s">
        <v>115</v>
      </c>
      <c r="H34" s="28" t="s">
        <v>103</v>
      </c>
      <c r="I34" s="40">
        <v>65</v>
      </c>
      <c r="J34" s="19"/>
      <c r="K34" s="19"/>
      <c r="L34" s="30"/>
      <c r="M34" s="30"/>
      <c r="N34" s="30">
        <f t="shared" ref="N34:N37" si="5">I34</f>
        <v>65</v>
      </c>
      <c r="O34" s="41">
        <v>1</v>
      </c>
      <c r="P34" s="23" t="s">
        <v>27</v>
      </c>
      <c r="Q34" s="23" t="s">
        <v>28</v>
      </c>
      <c r="R34" s="42"/>
    </row>
    <row r="35" ht="44" customHeight="1" spans="1:18">
      <c r="A35" s="23">
        <v>32</v>
      </c>
      <c r="B35" s="24" t="s">
        <v>113</v>
      </c>
      <c r="C35" s="24"/>
      <c r="D35" s="28" t="s">
        <v>100</v>
      </c>
      <c r="E35" s="44"/>
      <c r="F35" s="43" t="s">
        <v>116</v>
      </c>
      <c r="G35" s="39" t="s">
        <v>117</v>
      </c>
      <c r="H35" s="28" t="s">
        <v>103</v>
      </c>
      <c r="I35" s="40">
        <v>61</v>
      </c>
      <c r="J35" s="19"/>
      <c r="K35" s="19"/>
      <c r="L35" s="30"/>
      <c r="M35" s="30"/>
      <c r="N35" s="30">
        <f t="shared" si="5"/>
        <v>61</v>
      </c>
      <c r="O35" s="41">
        <v>2</v>
      </c>
      <c r="P35" s="23" t="s">
        <v>27</v>
      </c>
      <c r="Q35" s="23" t="s">
        <v>28</v>
      </c>
      <c r="R35" s="42"/>
    </row>
    <row r="36" ht="44" customHeight="1" spans="1:18">
      <c r="A36" s="23">
        <v>33</v>
      </c>
      <c r="B36" s="24" t="s">
        <v>113</v>
      </c>
      <c r="C36" s="24"/>
      <c r="D36" s="28" t="s">
        <v>100</v>
      </c>
      <c r="E36" s="44"/>
      <c r="F36" s="43" t="s">
        <v>118</v>
      </c>
      <c r="G36" s="39" t="s">
        <v>119</v>
      </c>
      <c r="H36" s="28" t="s">
        <v>103</v>
      </c>
      <c r="I36" s="40">
        <v>55</v>
      </c>
      <c r="J36" s="19"/>
      <c r="K36" s="19"/>
      <c r="L36" s="30"/>
      <c r="M36" s="30"/>
      <c r="N36" s="30">
        <f t="shared" si="5"/>
        <v>55</v>
      </c>
      <c r="O36" s="41">
        <v>3</v>
      </c>
      <c r="P36" s="23"/>
      <c r="Q36" s="23" t="s">
        <v>51</v>
      </c>
      <c r="R36" s="41" t="s">
        <v>52</v>
      </c>
    </row>
    <row r="37" s="2" customFormat="1" ht="44" customHeight="1" spans="1:18">
      <c r="A37" s="23">
        <v>34</v>
      </c>
      <c r="B37" s="24" t="s">
        <v>113</v>
      </c>
      <c r="C37" s="24"/>
      <c r="D37" s="28" t="s">
        <v>100</v>
      </c>
      <c r="E37" s="45"/>
      <c r="F37" s="43" t="s">
        <v>120</v>
      </c>
      <c r="G37" s="47" t="s">
        <v>121</v>
      </c>
      <c r="H37" s="28" t="s">
        <v>103</v>
      </c>
      <c r="I37" s="48">
        <v>48</v>
      </c>
      <c r="J37" s="47"/>
      <c r="K37" s="47"/>
      <c r="L37" s="30"/>
      <c r="M37" s="29"/>
      <c r="N37" s="30">
        <f t="shared" si="5"/>
        <v>48</v>
      </c>
      <c r="O37" s="23">
        <v>4</v>
      </c>
      <c r="P37" s="23"/>
      <c r="Q37" s="23" t="s">
        <v>51</v>
      </c>
      <c r="R37" s="41" t="s">
        <v>52</v>
      </c>
    </row>
    <row r="38" customHeight="1" spans="1:18">
      <c r="A38" s="23">
        <v>35</v>
      </c>
      <c r="B38" s="24" t="s">
        <v>122</v>
      </c>
      <c r="C38" s="24" t="s">
        <v>123</v>
      </c>
      <c r="D38" s="28" t="s">
        <v>124</v>
      </c>
      <c r="E38" s="37">
        <v>1</v>
      </c>
      <c r="F38" s="49" t="s">
        <v>125</v>
      </c>
      <c r="G38" s="50" t="s">
        <v>126</v>
      </c>
      <c r="H38" s="28" t="s">
        <v>127</v>
      </c>
      <c r="I38" s="51">
        <v>76.6</v>
      </c>
      <c r="J38" s="28"/>
      <c r="K38" s="28"/>
      <c r="L38" s="30"/>
      <c r="M38" s="30"/>
      <c r="N38" s="30">
        <f t="shared" ref="N38:N40" si="6">I38</f>
        <v>76.6</v>
      </c>
      <c r="O38" s="23">
        <v>1</v>
      </c>
      <c r="P38" s="31" t="s">
        <v>27</v>
      </c>
      <c r="Q38" s="31" t="s">
        <v>28</v>
      </c>
      <c r="R38" s="32"/>
    </row>
    <row r="39" customHeight="1" spans="1:18">
      <c r="A39" s="23">
        <v>36</v>
      </c>
      <c r="B39" s="24" t="s">
        <v>122</v>
      </c>
      <c r="C39" s="24"/>
      <c r="D39" s="28" t="s">
        <v>124</v>
      </c>
      <c r="E39" s="28"/>
      <c r="F39" s="49" t="s">
        <v>128</v>
      </c>
      <c r="G39" s="50" t="s">
        <v>129</v>
      </c>
      <c r="H39" s="28" t="s">
        <v>127</v>
      </c>
      <c r="I39" s="51">
        <v>75</v>
      </c>
      <c r="J39" s="28"/>
      <c r="K39" s="28"/>
      <c r="L39" s="30"/>
      <c r="M39" s="30"/>
      <c r="N39" s="30">
        <f t="shared" si="6"/>
        <v>75</v>
      </c>
      <c r="O39" s="23">
        <v>2</v>
      </c>
      <c r="P39" s="31" t="s">
        <v>27</v>
      </c>
      <c r="Q39" s="31" t="s">
        <v>28</v>
      </c>
      <c r="R39" s="32"/>
    </row>
    <row r="40" customHeight="1" spans="1:18">
      <c r="A40" s="23">
        <v>37</v>
      </c>
      <c r="B40" s="24" t="s">
        <v>122</v>
      </c>
      <c r="C40" s="24"/>
      <c r="D40" s="28" t="s">
        <v>124</v>
      </c>
      <c r="E40" s="28"/>
      <c r="F40" s="49" t="s">
        <v>130</v>
      </c>
      <c r="G40" s="50" t="s">
        <v>131</v>
      </c>
      <c r="H40" s="28" t="s">
        <v>127</v>
      </c>
      <c r="I40" s="51">
        <v>74.8</v>
      </c>
      <c r="J40" s="28"/>
      <c r="K40" s="28"/>
      <c r="L40" s="30"/>
      <c r="M40" s="30"/>
      <c r="N40" s="30">
        <f t="shared" si="6"/>
        <v>74.8</v>
      </c>
      <c r="O40" s="23">
        <v>3</v>
      </c>
      <c r="P40" s="31" t="s">
        <v>27</v>
      </c>
      <c r="Q40" s="31" t="s">
        <v>28</v>
      </c>
      <c r="R40" s="32"/>
    </row>
    <row r="41" customHeight="1" spans="1:18">
      <c r="A41" s="23">
        <v>38</v>
      </c>
      <c r="B41" s="24" t="s">
        <v>132</v>
      </c>
      <c r="C41" s="24" t="s">
        <v>123</v>
      </c>
      <c r="D41" s="28" t="s">
        <v>133</v>
      </c>
      <c r="E41" s="37">
        <v>1</v>
      </c>
      <c r="F41" s="49" t="s">
        <v>134</v>
      </c>
      <c r="G41" s="50" t="s">
        <v>135</v>
      </c>
      <c r="H41" s="28" t="s">
        <v>24</v>
      </c>
      <c r="I41" s="51">
        <v>74.8</v>
      </c>
      <c r="J41" s="28"/>
      <c r="K41" s="43"/>
      <c r="L41" s="30"/>
      <c r="M41" s="30">
        <v>4</v>
      </c>
      <c r="N41" s="30">
        <f t="shared" ref="N41:N43" si="7">I41+M41</f>
        <v>78.8</v>
      </c>
      <c r="O41" s="23">
        <v>1</v>
      </c>
      <c r="P41" s="31" t="s">
        <v>27</v>
      </c>
      <c r="Q41" s="31" t="s">
        <v>28</v>
      </c>
      <c r="R41" s="32"/>
    </row>
    <row r="42" customHeight="1" spans="1:18">
      <c r="A42" s="23">
        <v>39</v>
      </c>
      <c r="B42" s="24" t="s">
        <v>132</v>
      </c>
      <c r="C42" s="24"/>
      <c r="D42" s="28" t="s">
        <v>133</v>
      </c>
      <c r="E42" s="28"/>
      <c r="F42" s="49" t="s">
        <v>136</v>
      </c>
      <c r="G42" s="50" t="s">
        <v>137</v>
      </c>
      <c r="H42" s="28" t="s">
        <v>24</v>
      </c>
      <c r="I42" s="51">
        <v>78.4</v>
      </c>
      <c r="J42" s="28"/>
      <c r="K42" s="43"/>
      <c r="L42" s="30"/>
      <c r="M42" s="30"/>
      <c r="N42" s="30">
        <f t="shared" si="7"/>
        <v>78.4</v>
      </c>
      <c r="O42" s="23">
        <v>2</v>
      </c>
      <c r="P42" s="31" t="s">
        <v>27</v>
      </c>
      <c r="Q42" s="31" t="s">
        <v>28</v>
      </c>
      <c r="R42" s="32"/>
    </row>
    <row r="43" customHeight="1" spans="1:18">
      <c r="A43" s="23">
        <v>40</v>
      </c>
      <c r="B43" s="24" t="s">
        <v>132</v>
      </c>
      <c r="C43" s="24"/>
      <c r="D43" s="28" t="s">
        <v>133</v>
      </c>
      <c r="E43" s="28"/>
      <c r="F43" s="49" t="s">
        <v>138</v>
      </c>
      <c r="G43" s="50" t="s">
        <v>139</v>
      </c>
      <c r="H43" s="28" t="s">
        <v>24</v>
      </c>
      <c r="I43" s="51">
        <v>77.4</v>
      </c>
      <c r="J43" s="28"/>
      <c r="K43" s="43"/>
      <c r="L43" s="30"/>
      <c r="M43" s="30"/>
      <c r="N43" s="30">
        <f t="shared" si="7"/>
        <v>77.4</v>
      </c>
      <c r="O43" s="23">
        <v>3</v>
      </c>
      <c r="P43" s="31" t="s">
        <v>27</v>
      </c>
      <c r="Q43" s="31" t="s">
        <v>28</v>
      </c>
      <c r="R43" s="32"/>
    </row>
  </sheetData>
  <sortState ref="G1800:T1810">
    <sortCondition ref="N1800:N1810" descending="1"/>
  </sortState>
  <mergeCells count="27">
    <mergeCell ref="A1:R1"/>
    <mergeCell ref="A2:R2"/>
    <mergeCell ref="C4:C6"/>
    <mergeCell ref="C7:C9"/>
    <mergeCell ref="C10:C13"/>
    <mergeCell ref="C14:C16"/>
    <mergeCell ref="C17:C19"/>
    <mergeCell ref="C20:C22"/>
    <mergeCell ref="C23:C25"/>
    <mergeCell ref="C26:C28"/>
    <mergeCell ref="C29:C32"/>
    <mergeCell ref="C34:C37"/>
    <mergeCell ref="C38:C40"/>
    <mergeCell ref="C41:C43"/>
    <mergeCell ref="D4:D6"/>
    <mergeCell ref="E4:E6"/>
    <mergeCell ref="E7:E9"/>
    <mergeCell ref="E10:E13"/>
    <mergeCell ref="E14:E16"/>
    <mergeCell ref="E17:E19"/>
    <mergeCell ref="E20:E22"/>
    <mergeCell ref="E23:E25"/>
    <mergeCell ref="E26:E28"/>
    <mergeCell ref="E29:E32"/>
    <mergeCell ref="E34:E37"/>
    <mergeCell ref="E38:E40"/>
    <mergeCell ref="E41:E43"/>
  </mergeCell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潘潘</cp:lastModifiedBy>
  <dcterms:created xsi:type="dcterms:W3CDTF">2025-05-29T17:38:00Z</dcterms:created>
  <dcterms:modified xsi:type="dcterms:W3CDTF">2026-01-09T01:14:18Z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FB244C851F1BB2EB681E5F69E50C07DF_43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